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eye_Mattijs\Downloads\"/>
    </mc:Choice>
  </mc:AlternateContent>
  <bookViews>
    <workbookView xWindow="0" yWindow="0" windowWidth="25200" windowHeight="12570" activeTab="4"/>
  </bookViews>
  <sheets>
    <sheet name="alimentation" sheetId="1" r:id="rId1"/>
    <sheet name="habillement" sheetId="2" r:id="rId2"/>
    <sheet name="soins personnels" sheetId="3" r:id="rId3"/>
    <sheet name="les soins de santé" sheetId="4" r:id="rId4"/>
    <sheet name="logement" sheetId="5" r:id="rId5"/>
    <sheet name="calcul loyer_soc" sheetId="11" r:id="rId6"/>
    <sheet name="sécurité" sheetId="6" r:id="rId7"/>
    <sheet name="enfance sûre" sheetId="7" r:id="rId8"/>
    <sheet name="calme et détente" sheetId="8" r:id="rId9"/>
    <sheet name="entretien relations" sheetId="9" r:id="rId10"/>
    <sheet name="mobilité" sheetId="10" r:id="rId11"/>
    <sheet name="total avantages sociaux" sheetId="13" r:id="rId12"/>
    <sheet name="graphique" sheetId="12" r:id="rId13"/>
  </sheets>
  <calcPr calcId="152511"/>
</workbook>
</file>

<file path=xl/calcChain.xml><?xml version="1.0" encoding="utf-8"?>
<calcChain xmlns="http://schemas.openxmlformats.org/spreadsheetml/2006/main">
  <c r="C2" i="13" l="1"/>
  <c r="D2" i="13"/>
  <c r="E2" i="13"/>
  <c r="F2" i="13"/>
  <c r="G2" i="13"/>
  <c r="H2" i="13"/>
  <c r="I2" i="13"/>
  <c r="J2" i="13"/>
  <c r="K2" i="13"/>
  <c r="L2" i="13"/>
  <c r="M2" i="13"/>
  <c r="N2" i="13"/>
  <c r="O2" i="13"/>
  <c r="P2" i="13"/>
  <c r="B2" i="13"/>
  <c r="C10" i="13"/>
  <c r="D10" i="13"/>
  <c r="E10" i="13"/>
  <c r="F10" i="13"/>
  <c r="G10" i="13"/>
  <c r="H10" i="13"/>
  <c r="I10" i="13"/>
  <c r="J10" i="13"/>
  <c r="K10" i="13"/>
  <c r="L10" i="13"/>
  <c r="M10" i="13"/>
  <c r="N10" i="13"/>
  <c r="O10" i="13"/>
  <c r="P10" i="13"/>
  <c r="F4" i="10"/>
  <c r="B10" i="13" s="1"/>
  <c r="C9" i="13"/>
  <c r="D9" i="13"/>
  <c r="E9" i="13"/>
  <c r="F9" i="13"/>
  <c r="G9" i="13"/>
  <c r="H9" i="13"/>
  <c r="I9" i="13"/>
  <c r="J9" i="13"/>
  <c r="K9" i="13"/>
  <c r="L9" i="13"/>
  <c r="M9" i="13"/>
  <c r="N9" i="13"/>
  <c r="O9" i="13"/>
  <c r="P9" i="13"/>
  <c r="B9" i="13"/>
  <c r="C4" i="13"/>
  <c r="D4" i="13"/>
  <c r="E4" i="13"/>
  <c r="F4" i="13"/>
  <c r="G4" i="13"/>
  <c r="H4" i="13"/>
  <c r="I4" i="13"/>
  <c r="J4" i="13"/>
  <c r="K4" i="13"/>
  <c r="L4" i="13"/>
  <c r="M4" i="13"/>
  <c r="N4" i="13"/>
  <c r="O4" i="13"/>
  <c r="P4" i="13"/>
  <c r="C5" i="13"/>
  <c r="D5" i="13"/>
  <c r="E5" i="13"/>
  <c r="F5" i="13"/>
  <c r="G5" i="13"/>
  <c r="H5" i="13"/>
  <c r="I5" i="13"/>
  <c r="J5" i="13"/>
  <c r="K5" i="13"/>
  <c r="L5" i="13"/>
  <c r="M5" i="13"/>
  <c r="N5" i="13"/>
  <c r="O5" i="13"/>
  <c r="P5" i="13"/>
  <c r="B5" i="13"/>
  <c r="B4" i="13"/>
  <c r="C3" i="13"/>
  <c r="D3" i="13"/>
  <c r="E3" i="13"/>
  <c r="F3" i="13"/>
  <c r="G3" i="13"/>
  <c r="H3" i="13"/>
  <c r="I3" i="13"/>
  <c r="J3" i="13"/>
  <c r="K3" i="13"/>
  <c r="L3" i="13"/>
  <c r="M3" i="13"/>
  <c r="N3" i="13"/>
  <c r="O3" i="13"/>
  <c r="P3" i="13"/>
  <c r="B3" i="13"/>
  <c r="C12" i="13" l="1"/>
  <c r="F12" i="13"/>
  <c r="N12" i="13"/>
  <c r="G12" i="13"/>
  <c r="M12" i="13"/>
  <c r="L12" i="13"/>
  <c r="K12" i="13"/>
  <c r="I12" i="13"/>
  <c r="E12" i="13"/>
  <c r="B12" i="13"/>
  <c r="J12" i="13"/>
  <c r="P12" i="13"/>
  <c r="H12" i="13"/>
  <c r="D12" i="13"/>
  <c r="O12" i="13"/>
  <c r="G7" i="11" l="1"/>
  <c r="E7" i="11"/>
  <c r="H7" i="11" s="1"/>
  <c r="D7" i="11"/>
  <c r="C7" i="11"/>
  <c r="B7" i="11"/>
  <c r="G6" i="11"/>
  <c r="E6" i="11"/>
  <c r="H6" i="11" s="1"/>
  <c r="D6" i="11"/>
  <c r="B6" i="11"/>
  <c r="C6" i="11" s="1"/>
  <c r="G5" i="11"/>
  <c r="E5" i="11"/>
  <c r="B5" i="11"/>
  <c r="D5" i="11" s="1"/>
  <c r="K4" i="11"/>
  <c r="G4" i="11"/>
  <c r="E4" i="11"/>
  <c r="B4" i="11"/>
  <c r="D4" i="11" s="1"/>
  <c r="G3" i="11"/>
  <c r="E3" i="11"/>
  <c r="B3" i="11"/>
  <c r="D3" i="11" s="1"/>
  <c r="L2" i="11"/>
  <c r="M2" i="11" s="1"/>
  <c r="G2" i="11"/>
  <c r="E2" i="11"/>
  <c r="B2" i="11"/>
  <c r="D2" i="11" s="1"/>
  <c r="H5" i="11" l="1"/>
  <c r="H3" i="11"/>
  <c r="L3" i="11"/>
  <c r="K5" i="11"/>
  <c r="C2" i="11"/>
  <c r="H2" i="11" s="1"/>
  <c r="C3" i="11"/>
  <c r="C4" i="11"/>
  <c r="H4" i="11" s="1"/>
  <c r="C5" i="11"/>
  <c r="K6" i="11" l="1"/>
  <c r="L4" i="11"/>
  <c r="M3" i="11"/>
  <c r="K7" i="11" l="1"/>
  <c r="L5" i="11"/>
  <c r="M4" i="11"/>
  <c r="L6" i="11" l="1"/>
  <c r="M5" i="11"/>
  <c r="L7" i="11" l="1"/>
  <c r="M7" i="11" s="1"/>
  <c r="M6" i="11"/>
</calcChain>
</file>

<file path=xl/sharedStrings.xml><?xml version="1.0" encoding="utf-8"?>
<sst xmlns="http://schemas.openxmlformats.org/spreadsheetml/2006/main" count="355" uniqueCount="355">
  <si>
    <r>
      <rPr>
        <b/>
        <sz val="11"/>
        <color theme="1"/>
        <rFont val="Calibri"/>
        <family val="2"/>
      </rPr>
      <t>Critères</t>
    </r>
  </si>
  <si>
    <r>
      <rPr>
        <b/>
        <sz val="11"/>
        <color theme="1"/>
        <rFont val="Calibri"/>
        <family val="2"/>
      </rPr>
      <t>avantages sociaux</t>
    </r>
  </si>
  <si>
    <r>
      <rPr>
        <sz val="11"/>
        <color theme="1"/>
        <rFont val="Calibri"/>
        <family val="2"/>
      </rPr>
      <t>Femmes isolée</t>
    </r>
  </si>
  <si>
    <r>
      <rPr>
        <sz val="11"/>
        <color theme="1"/>
        <rFont val="Calibri"/>
        <family val="2"/>
      </rPr>
      <t>Homme isolé</t>
    </r>
  </si>
  <si>
    <r>
      <rPr>
        <sz val="11"/>
        <color theme="1"/>
        <rFont val="Calibri"/>
        <family val="2"/>
      </rPr>
      <t>Ménage monoparental 1 enfant mat (f)</t>
    </r>
  </si>
  <si>
    <r>
      <rPr>
        <sz val="11"/>
        <color theme="1"/>
        <rFont val="Calibri"/>
        <family val="2"/>
      </rPr>
      <t>Ménage monoparental 1 enfant prim (g)</t>
    </r>
  </si>
  <si>
    <r>
      <rPr>
        <sz val="11"/>
        <color theme="1"/>
        <rFont val="Calibri"/>
        <family val="2"/>
      </rPr>
      <t>Ménage monoparental 1 enfant sec (f)</t>
    </r>
  </si>
  <si>
    <r>
      <rPr>
        <sz val="11"/>
        <color theme="1"/>
        <rFont val="Calibri"/>
        <family val="2"/>
      </rPr>
      <t>Ménage monoparental 2 enfants mat-prim</t>
    </r>
  </si>
  <si>
    <r>
      <rPr>
        <sz val="11"/>
        <color theme="1"/>
        <rFont val="Calibri"/>
        <family val="2"/>
      </rPr>
      <t>Ménage monoparental 2 enfants prim-sec</t>
    </r>
  </si>
  <si>
    <r>
      <rPr>
        <sz val="11"/>
        <color theme="1"/>
        <rFont val="Calibri"/>
        <family val="2"/>
      </rPr>
      <t>Homme pensionné</t>
    </r>
  </si>
  <si>
    <r>
      <rPr>
        <sz val="11"/>
        <color theme="1"/>
        <rFont val="Calibri"/>
        <family val="2"/>
      </rPr>
      <t>Couple</t>
    </r>
  </si>
  <si>
    <r>
      <rPr>
        <sz val="11"/>
        <color theme="1"/>
        <rFont val="Calibri"/>
        <family val="2"/>
      </rPr>
      <t>Couple  1 enfant mat (f)</t>
    </r>
  </si>
  <si>
    <r>
      <rPr>
        <sz val="11"/>
        <color theme="1"/>
        <rFont val="Calibri"/>
        <family val="2"/>
      </rPr>
      <t>Couple 1 enfant prim (g)</t>
    </r>
  </si>
  <si>
    <r>
      <rPr>
        <sz val="11"/>
        <color theme="1"/>
        <rFont val="Calibri"/>
        <family val="2"/>
      </rPr>
      <t>Couple  1 enfant sec (f)</t>
    </r>
  </si>
  <si>
    <r>
      <rPr>
        <sz val="11"/>
        <color theme="1"/>
        <rFont val="Calibri"/>
        <family val="2"/>
      </rPr>
      <t>Couple 2 enfants mat-prim</t>
    </r>
  </si>
  <si>
    <r>
      <rPr>
        <sz val="11"/>
        <color theme="1"/>
        <rFont val="Calibri"/>
        <family val="2"/>
      </rPr>
      <t>Couple 2 enfants prim-sec</t>
    </r>
  </si>
  <si>
    <r>
      <rPr>
        <sz val="11"/>
        <color theme="1"/>
        <rFont val="Calibri"/>
        <family val="2"/>
      </rPr>
      <t>Couple pensionné</t>
    </r>
  </si>
  <si>
    <r>
      <rPr>
        <b/>
        <sz val="11"/>
        <color theme="1"/>
        <rFont val="Calibri"/>
        <family val="2"/>
      </rPr>
      <t>Quoi ?</t>
    </r>
  </si>
  <si>
    <r>
      <rPr>
        <b/>
        <sz val="11"/>
        <color theme="1"/>
        <rFont val="Calibri"/>
        <family val="2"/>
      </rPr>
      <t>Par qui ?</t>
    </r>
  </si>
  <si>
    <r>
      <rPr>
        <b/>
        <sz val="11"/>
        <color theme="1"/>
        <rFont val="Calibri"/>
        <family val="2"/>
      </rPr>
      <t>Conditions</t>
    </r>
  </si>
  <si>
    <r>
      <rPr>
        <b/>
        <sz val="11"/>
        <color theme="1"/>
        <rFont val="Calibri"/>
        <family val="2"/>
      </rPr>
      <t>Calcul</t>
    </r>
  </si>
  <si>
    <r>
      <rPr>
        <i/>
        <sz val="11"/>
        <color theme="1"/>
        <rFont val="Calibri"/>
        <family val="2"/>
      </rPr>
      <t>Alimentation saine, équilibrée et variée</t>
    </r>
    <r>
      <rPr>
        <sz val="11"/>
        <color theme="1"/>
        <rFont val="Calibri"/>
        <family val="2"/>
      </rPr>
      <t xml:space="preserve"> (telle que définie par le Conseil supérieur de la Santé et convertie en aliments de la pyramide alimentaire par l'institut flamand pour la promotion de la santé et la prévention des maladies) </t>
    </r>
  </si>
  <si>
    <r>
      <rPr>
        <sz val="11"/>
        <color theme="1"/>
        <rFont val="Calibri"/>
        <family val="2"/>
      </rPr>
      <t xml:space="preserve">Règle approximative pour le </t>
    </r>
    <r>
      <rPr>
        <i/>
        <sz val="11"/>
        <color theme="1"/>
        <rFont val="Calibri"/>
        <family val="2"/>
      </rPr>
      <t>choix d'aliments</t>
    </r>
    <r>
      <rPr>
        <sz val="11"/>
        <color theme="1"/>
        <rFont val="Calibri"/>
        <family val="2"/>
      </rPr>
      <t xml:space="preserve"> de diverses strates de la pyramide alimentaire :
 * préférence : proportion 5/7
* voie moyenne : proportion 2/7 
* produits de prédilection : les moins chers
* produits de la voie moyenne : diversité maximale, responsables dans les limites d'un budget minimal</t>
    </r>
  </si>
  <si>
    <r>
      <rPr>
        <i/>
        <sz val="11"/>
        <color theme="1"/>
        <rFont val="Calibri"/>
        <family val="2"/>
      </rPr>
      <t>Prix:</t>
    </r>
    <r>
      <rPr>
        <sz val="11"/>
        <color theme="1"/>
        <rFont val="Calibri"/>
        <family val="2"/>
      </rPr>
      <t xml:space="preserve"> prix Colruyt *10% , de sorte que les achats s'effectuent aussi dans d'autres grands supermarchés</t>
    </r>
  </si>
  <si>
    <r>
      <rPr>
        <sz val="11"/>
        <color theme="1"/>
        <rFont val="Calibri"/>
        <family val="2"/>
      </rPr>
      <t xml:space="preserve">Y compris amortissement des </t>
    </r>
    <r>
      <rPr>
        <i/>
        <sz val="11"/>
        <color theme="1"/>
        <rFont val="Calibri"/>
        <family val="2"/>
      </rPr>
      <t>ustensiles de cuisine</t>
    </r>
    <r>
      <rPr>
        <sz val="11"/>
        <color theme="1"/>
        <rFont val="Calibri"/>
        <family val="2"/>
      </rPr>
      <t xml:space="preserve"> destinés à préparer la nourriture,
à la conserver, à la servir et à la consommer </t>
    </r>
  </si>
  <si>
    <r>
      <rPr>
        <sz val="11"/>
        <color theme="1"/>
        <rFont val="Calibri"/>
        <family val="2"/>
      </rPr>
      <t>Bon de réduction appareils économes en énergie</t>
    </r>
  </si>
  <si>
    <r>
      <rPr>
        <sz val="11"/>
        <color theme="1"/>
        <rFont val="Calibri"/>
        <family val="2"/>
      </rPr>
      <t xml:space="preserve">Gestionnaire de réseau </t>
    </r>
  </si>
  <si>
    <r>
      <rPr>
        <sz val="11"/>
        <color theme="1"/>
        <rFont val="Calibri"/>
        <family val="2"/>
      </rPr>
      <t>client protégé en Région Flamande (pas à Bruxelles), ce qui donne droit au prix social maximum pour l'électricité et le gaz
lessiveuse ayant un label AAC, AAB, AAA, A+AA, A++AA, A+++AA, A+AB, A++AB, A+++AB, A+AC, A++AC ou A+++AC
réfrigérateur ayant un label A+,  A++ ou A+++
1 bon de réduction par an (150 euros par appareil)</t>
    </r>
  </si>
  <si>
    <r>
      <rPr>
        <sz val="11"/>
        <color theme="1"/>
        <rFont val="Calibri"/>
        <family val="2"/>
      </rPr>
      <t>150 euros par appareil
Dans le panier alimentation : prix d'achat réfrigérateur réduit de 150 euros</t>
    </r>
  </si>
  <si>
    <r>
      <rPr>
        <sz val="11"/>
        <color theme="1"/>
        <rFont val="Calibri"/>
        <family val="2"/>
      </rPr>
      <t xml:space="preserve">Y compris un budget </t>
    </r>
    <r>
      <rPr>
        <i/>
        <sz val="11"/>
        <color theme="1"/>
        <rFont val="Calibri"/>
        <family val="2"/>
      </rPr>
      <t>l'activité physique</t>
    </r>
    <r>
      <rPr>
        <sz val="11"/>
        <color theme="1"/>
        <rFont val="Calibri"/>
        <family val="2"/>
      </rPr>
      <t xml:space="preserve"> (strate inférieure de la pyramide alimentaire). Ce budget inclut : jogging (gratuit), natation (tickets d'accès à la piscine pour 2 séances de natation par mois)</t>
    </r>
  </si>
  <si>
    <r>
      <rPr>
        <sz val="11"/>
        <color theme="1"/>
        <rFont val="Calibri"/>
        <family val="2"/>
      </rPr>
      <t xml:space="preserve">Acceptabilité et faisabilité testées au sein de </t>
    </r>
    <r>
      <rPr>
        <i/>
        <sz val="11"/>
        <color theme="1"/>
        <rFont val="Calibri"/>
        <family val="2"/>
      </rPr>
      <t>groupes de réflexion;</t>
    </r>
    <r>
      <rPr>
        <sz val="11"/>
        <color theme="1"/>
        <rFont val="Calibri"/>
        <family val="2"/>
      </rPr>
      <t xml:space="preserve"> 
faisabilité également testée dans des projets axés sur une cuisine saine, savoureuse et abordable (cfr. livres de cuisine du CEBUD)</t>
    </r>
  </si>
  <si>
    <r>
      <rPr>
        <b/>
        <sz val="11"/>
        <color theme="1"/>
        <rFont val="Calibri"/>
        <family val="2"/>
      </rPr>
      <t>Critères</t>
    </r>
  </si>
  <si>
    <r>
      <rPr>
        <b/>
        <sz val="11"/>
        <color theme="1"/>
        <rFont val="Calibri"/>
        <family val="2"/>
      </rPr>
      <t>avantages sociaux</t>
    </r>
  </si>
  <si>
    <r>
      <rPr>
        <sz val="11"/>
        <color theme="1"/>
        <rFont val="Calibri"/>
        <family val="2"/>
      </rPr>
      <t>Femmes isolée</t>
    </r>
  </si>
  <si>
    <r>
      <rPr>
        <sz val="11"/>
        <color theme="1"/>
        <rFont val="Calibri"/>
        <family val="2"/>
      </rPr>
      <t>Homme isolé</t>
    </r>
  </si>
  <si>
    <r>
      <rPr>
        <sz val="11"/>
        <color theme="1"/>
        <rFont val="Calibri"/>
        <family val="2"/>
      </rPr>
      <t>Ménage monoparental 1 enfant mat (f)</t>
    </r>
  </si>
  <si>
    <r>
      <rPr>
        <sz val="11"/>
        <color theme="1"/>
        <rFont val="Calibri"/>
        <family val="2"/>
      </rPr>
      <t>Ménage monoparental 1 enfant prim (g)</t>
    </r>
  </si>
  <si>
    <r>
      <rPr>
        <sz val="11"/>
        <color theme="1"/>
        <rFont val="Calibri"/>
        <family val="2"/>
      </rPr>
      <t>Ménage monoparental 1 enfant sec (f)</t>
    </r>
  </si>
  <si>
    <r>
      <rPr>
        <sz val="11"/>
        <color theme="1"/>
        <rFont val="Calibri"/>
        <family val="2"/>
      </rPr>
      <t>Ménage monoparental 2 enfants mat-prim</t>
    </r>
  </si>
  <si>
    <r>
      <rPr>
        <sz val="11"/>
        <color theme="1"/>
        <rFont val="Calibri"/>
        <family val="2"/>
      </rPr>
      <t>Ménage monoparental 2 enfants prim-sec</t>
    </r>
  </si>
  <si>
    <r>
      <rPr>
        <sz val="11"/>
        <color theme="1"/>
        <rFont val="Calibri"/>
        <family val="2"/>
      </rPr>
      <t>Homme pensionné</t>
    </r>
  </si>
  <si>
    <r>
      <rPr>
        <sz val="11"/>
        <color theme="1"/>
        <rFont val="Calibri"/>
        <family val="2"/>
      </rPr>
      <t>Couple</t>
    </r>
  </si>
  <si>
    <r>
      <rPr>
        <sz val="11"/>
        <color theme="1"/>
        <rFont val="Calibri"/>
        <family val="2"/>
      </rPr>
      <t>Couple  1 enfant mat (f)</t>
    </r>
  </si>
  <si>
    <r>
      <rPr>
        <sz val="11"/>
        <color theme="1"/>
        <rFont val="Calibri"/>
        <family val="2"/>
      </rPr>
      <t>Couple 1 enfant prim (g)</t>
    </r>
  </si>
  <si>
    <r>
      <rPr>
        <sz val="11"/>
        <color theme="1"/>
        <rFont val="Calibri"/>
        <family val="2"/>
      </rPr>
      <t>Couple  1 enfant sec (f)</t>
    </r>
  </si>
  <si>
    <r>
      <rPr>
        <sz val="11"/>
        <color theme="1"/>
        <rFont val="Calibri"/>
        <family val="2"/>
      </rPr>
      <t>Couple 2 enfants mat-prim</t>
    </r>
  </si>
  <si>
    <r>
      <rPr>
        <sz val="11"/>
        <color theme="1"/>
        <rFont val="Calibri"/>
        <family val="2"/>
      </rPr>
      <t>Couple 2 enfants prim-sec</t>
    </r>
  </si>
  <si>
    <r>
      <rPr>
        <sz val="11"/>
        <color theme="1"/>
        <rFont val="Calibri"/>
        <family val="2"/>
      </rPr>
      <t>Couple pensionné</t>
    </r>
  </si>
  <si>
    <r>
      <rPr>
        <b/>
        <sz val="11"/>
        <color theme="1"/>
        <rFont val="Calibri"/>
        <family val="2"/>
      </rPr>
      <t>Quoi ?</t>
    </r>
  </si>
  <si>
    <r>
      <rPr>
        <b/>
        <sz val="11"/>
        <color theme="1"/>
        <rFont val="Calibri"/>
        <family val="2"/>
      </rPr>
      <t>Par qui ?</t>
    </r>
  </si>
  <si>
    <r>
      <rPr>
        <b/>
        <sz val="11"/>
        <color theme="1"/>
        <rFont val="Calibri"/>
        <family val="2"/>
      </rPr>
      <t>Conditions</t>
    </r>
  </si>
  <si>
    <r>
      <rPr>
        <b/>
        <sz val="11"/>
        <color theme="1"/>
        <rFont val="Calibri"/>
        <family val="2"/>
      </rPr>
      <t>Calcul</t>
    </r>
  </si>
  <si>
    <r>
      <rPr>
        <i/>
        <sz val="11"/>
        <color theme="1"/>
        <rFont val="Calibri"/>
        <family val="2"/>
      </rPr>
      <t>Protection</t>
    </r>
    <r>
      <rPr>
        <sz val="11"/>
        <color theme="1"/>
        <rFont val="Calibri"/>
        <family val="2"/>
      </rPr>
      <t xml:space="preserve"> assurée </t>
    </r>
    <r>
      <rPr>
        <i/>
        <sz val="11"/>
        <color theme="1"/>
        <rFont val="Calibri"/>
        <family val="2"/>
      </rPr>
      <t>contre toutes les intempéries‏</t>
    </r>
    <r>
      <rPr>
        <sz val="11"/>
        <color theme="1"/>
        <rFont val="Calibri"/>
        <family val="2"/>
      </rPr>
      <t xml:space="preserve"> et </t>
    </r>
    <r>
      <rPr>
        <i/>
        <sz val="11"/>
        <color theme="1"/>
        <rFont val="Calibri"/>
        <family val="2"/>
      </rPr>
      <t>identité propre</t>
    </r>
  </si>
  <si>
    <r>
      <rPr>
        <sz val="11"/>
        <color theme="1"/>
        <rFont val="Calibri"/>
        <family val="2"/>
      </rPr>
      <t xml:space="preserve">Vêtements relax, </t>
    </r>
    <r>
      <rPr>
        <i/>
        <sz val="11"/>
        <color theme="1"/>
        <rFont val="Calibri"/>
        <family val="2"/>
      </rPr>
      <t>multifunctionnels,</t>
    </r>
    <r>
      <rPr>
        <sz val="11"/>
        <color theme="1"/>
        <rFont val="Calibri"/>
        <family val="2"/>
      </rPr>
      <t xml:space="preserve"> mais aussi plus 'formels' </t>
    </r>
    <r>
      <rPr>
        <i/>
        <sz val="11"/>
        <color theme="1"/>
        <rFont val="Calibri"/>
        <family val="2"/>
      </rPr>
      <t xml:space="preserve">pour les occasions spéciales </t>
    </r>
  </si>
  <si>
    <r>
      <rPr>
        <i/>
        <sz val="11"/>
        <color theme="1"/>
        <rFont val="Calibri"/>
        <family val="2"/>
      </rPr>
      <t>Qualité :</t>
    </r>
    <r>
      <rPr>
        <sz val="11"/>
        <color theme="1"/>
        <rFont val="Calibri"/>
        <family val="2"/>
      </rPr>
      <t xml:space="preserve"> 
* enfants et personnes d'âge actif : suffisantes (sous-vêtements : label Oeco-tex) 
* personnes âgées : qualité et durée de vie supérieures
Critères de qualité plus élevés pour chaussures et vêtements de pluie</t>
    </r>
  </si>
  <si>
    <r>
      <rPr>
        <i/>
        <sz val="11"/>
        <color theme="1"/>
        <rFont val="Calibri"/>
        <family val="2"/>
      </rPr>
      <t>Durée de vie</t>
    </r>
    <r>
      <rPr>
        <sz val="11"/>
        <color theme="1"/>
        <rFont val="Calibri"/>
        <family val="2"/>
      </rPr>
      <t xml:space="preserve"> :
* enfants (1 an)
* adultes (2 ans)</t>
    </r>
  </si>
  <si>
    <r>
      <rPr>
        <i/>
        <sz val="11"/>
        <color theme="1"/>
        <rFont val="Calibri"/>
        <family val="2"/>
      </rPr>
      <t>Magasins :</t>
    </r>
    <r>
      <rPr>
        <sz val="11"/>
        <color theme="1"/>
        <rFont val="Calibri"/>
        <family val="2"/>
      </rPr>
      <t xml:space="preserve"> Zeeman, Wibra, C&amp;A, JBC, Brantano </t>
    </r>
  </si>
  <si>
    <r>
      <rPr>
        <i/>
        <sz val="11"/>
        <color theme="1"/>
        <rFont val="Calibri"/>
        <family val="2"/>
      </rPr>
      <t>Prix</t>
    </r>
    <r>
      <rPr>
        <sz val="11"/>
        <color theme="1"/>
        <rFont val="Calibri"/>
        <family val="2"/>
      </rPr>
      <t xml:space="preserve"> vêtements, selon critères de qualité : </t>
    </r>
    <r>
      <rPr>
        <i/>
        <sz val="11"/>
        <color theme="1"/>
        <rFont val="Calibri"/>
        <family val="2"/>
      </rPr>
      <t>bas, mais pas premiers prix, -10% soldes</t>
    </r>
  </si>
  <si>
    <r>
      <rPr>
        <sz val="11"/>
        <color theme="1"/>
        <rFont val="Calibri"/>
        <family val="2"/>
      </rPr>
      <t xml:space="preserve">Inclus : </t>
    </r>
    <r>
      <rPr>
        <i/>
        <sz val="11"/>
        <color theme="1"/>
        <rFont val="Calibri"/>
        <family val="2"/>
      </rPr>
      <t>amortissement mensuel pour les biens de consommation durables,</t>
    </r>
    <r>
      <rPr>
        <sz val="11"/>
        <color theme="1"/>
        <rFont val="Calibri"/>
        <family val="2"/>
      </rPr>
      <t xml:space="preserve"> 
nécessaires pour entretenir et ranger les vêtements</t>
    </r>
  </si>
  <si>
    <r>
      <rPr>
        <sz val="11"/>
        <color theme="1"/>
        <rFont val="Calibri"/>
        <family val="2"/>
      </rPr>
      <t>Bon de réduction appareils économiques en énergie</t>
    </r>
  </si>
  <si>
    <r>
      <rPr>
        <sz val="11"/>
        <color theme="1"/>
        <rFont val="Calibri"/>
        <family val="2"/>
      </rPr>
      <t xml:space="preserve">Gestionnaire de réseau </t>
    </r>
  </si>
  <si>
    <r>
      <rPr>
        <sz val="11"/>
        <color theme="1"/>
        <rFont val="Calibri"/>
        <family val="2"/>
      </rPr>
      <t>client protégé en Région Flamande (pas à Bruxelles), ce qui donne droit au prix social maximum pour l'électricité et le gaz
lessiveuse ayant un label AAC, AAB, AAA, A+AA, A++AA, A+++AA, A+AB, A++AB, A+++AB, A+AC, A++AC ou A+++AC
réfrigérateur ayant un label A+,  A++ ou A+++
1 bon de réduction par an (150 euros par appareil)</t>
    </r>
  </si>
  <si>
    <r>
      <rPr>
        <sz val="11"/>
        <color theme="1"/>
        <rFont val="Calibri"/>
        <family val="2"/>
      </rPr>
      <t xml:space="preserve">
Dans panier habillement, prix d'achat lessiveuse réduit de 150 euros</t>
    </r>
  </si>
  <si>
    <r>
      <rPr>
        <sz val="11"/>
        <color theme="1"/>
        <rFont val="Calibri"/>
        <family val="2"/>
      </rPr>
      <t xml:space="preserve">Nombre de vêtements, acceptabilité et faisabilité testés dans des </t>
    </r>
    <r>
      <rPr>
        <i/>
        <sz val="11"/>
        <color theme="1"/>
        <rFont val="Calibri"/>
        <family val="2"/>
      </rPr>
      <t xml:space="preserve">groupes de réflexion
</t>
    </r>
  </si>
  <si>
    <r>
      <rPr>
        <b/>
        <sz val="11"/>
        <color theme="1"/>
        <rFont val="Calibri"/>
        <family val="2"/>
      </rPr>
      <t>Critères</t>
    </r>
  </si>
  <si>
    <r>
      <rPr>
        <b/>
        <sz val="11"/>
        <color theme="1"/>
        <rFont val="Calibri"/>
        <family val="2"/>
      </rPr>
      <t>avantages sociaux</t>
    </r>
  </si>
  <si>
    <r>
      <rPr>
        <sz val="11"/>
        <color theme="1"/>
        <rFont val="Calibri"/>
        <family val="2"/>
      </rPr>
      <t>Femmes isolée</t>
    </r>
  </si>
  <si>
    <r>
      <rPr>
        <sz val="11"/>
        <color theme="1"/>
        <rFont val="Calibri"/>
        <family val="2"/>
      </rPr>
      <t>Homme isolé</t>
    </r>
  </si>
  <si>
    <r>
      <rPr>
        <sz val="11"/>
        <color theme="1"/>
        <rFont val="Calibri"/>
        <family val="2"/>
      </rPr>
      <t>Ménage monoparental 1 enfant mat (f)</t>
    </r>
  </si>
  <si>
    <r>
      <rPr>
        <sz val="11"/>
        <color theme="1"/>
        <rFont val="Calibri"/>
        <family val="2"/>
      </rPr>
      <t>Ménage monoparental 1 enfant prim (g)</t>
    </r>
  </si>
  <si>
    <r>
      <rPr>
        <sz val="11"/>
        <color theme="1"/>
        <rFont val="Calibri"/>
        <family val="2"/>
      </rPr>
      <t>Ménage monoparental 1 enfant sec (f)</t>
    </r>
  </si>
  <si>
    <r>
      <rPr>
        <sz val="11"/>
        <color theme="1"/>
        <rFont val="Calibri"/>
        <family val="2"/>
      </rPr>
      <t>Ménage monoparental 2 enfants mat-prim</t>
    </r>
  </si>
  <si>
    <r>
      <rPr>
        <sz val="11"/>
        <color theme="1"/>
        <rFont val="Calibri"/>
        <family val="2"/>
      </rPr>
      <t>Ménage monoparental 2 enfants prim-sec</t>
    </r>
  </si>
  <si>
    <r>
      <rPr>
        <sz val="11"/>
        <color theme="1"/>
        <rFont val="Calibri"/>
        <family val="2"/>
      </rPr>
      <t>Homme pensionné</t>
    </r>
  </si>
  <si>
    <r>
      <rPr>
        <sz val="11"/>
        <color theme="1"/>
        <rFont val="Calibri"/>
        <family val="2"/>
      </rPr>
      <t>Couple</t>
    </r>
  </si>
  <si>
    <r>
      <rPr>
        <sz val="11"/>
        <color theme="1"/>
        <rFont val="Calibri"/>
        <family val="2"/>
      </rPr>
      <t>Couple  1 enfant mat (f)</t>
    </r>
  </si>
  <si>
    <r>
      <rPr>
        <sz val="11"/>
        <color theme="1"/>
        <rFont val="Calibri"/>
        <family val="2"/>
      </rPr>
      <t>Couple 1 enfant prim (g)</t>
    </r>
  </si>
  <si>
    <r>
      <rPr>
        <sz val="11"/>
        <color theme="1"/>
        <rFont val="Calibri"/>
        <family val="2"/>
      </rPr>
      <t>Couple  1 enfant sec (f)</t>
    </r>
  </si>
  <si>
    <r>
      <rPr>
        <sz val="11"/>
        <color theme="1"/>
        <rFont val="Calibri"/>
        <family val="2"/>
      </rPr>
      <t>Couple 2 enfants mat-prim</t>
    </r>
  </si>
  <si>
    <r>
      <rPr>
        <sz val="11"/>
        <color theme="1"/>
        <rFont val="Calibri"/>
        <family val="2"/>
      </rPr>
      <t>Couple 2 enfants prim-sec</t>
    </r>
  </si>
  <si>
    <r>
      <rPr>
        <sz val="11"/>
        <color theme="1"/>
        <rFont val="Calibri"/>
        <family val="2"/>
      </rPr>
      <t>Couple pensionné</t>
    </r>
  </si>
  <si>
    <r>
      <rPr>
        <b/>
        <sz val="11"/>
        <color theme="1"/>
        <rFont val="Calibri"/>
        <family val="2"/>
      </rPr>
      <t>Quoi ?</t>
    </r>
  </si>
  <si>
    <r>
      <rPr>
        <b/>
        <sz val="11"/>
        <color theme="1"/>
        <rFont val="Calibri"/>
        <family val="2"/>
      </rPr>
      <t>Par qui ?</t>
    </r>
  </si>
  <si>
    <r>
      <rPr>
        <b/>
        <sz val="11"/>
        <color theme="1"/>
        <rFont val="Calibri"/>
        <family val="2"/>
      </rPr>
      <t>Conditions</t>
    </r>
  </si>
  <si>
    <r>
      <rPr>
        <b/>
        <sz val="11"/>
        <color theme="1"/>
        <rFont val="Calibri"/>
        <family val="2"/>
      </rPr>
      <t>Calcul</t>
    </r>
  </si>
  <si>
    <r>
      <rPr>
        <i/>
        <sz val="11"/>
        <color theme="1"/>
        <rFont val="Calibri"/>
        <family val="2"/>
      </rPr>
      <t>Maintien de la santé</t>
    </r>
    <r>
      <rPr>
        <sz val="11"/>
        <color theme="1"/>
        <rFont val="Calibri"/>
        <family val="2"/>
      </rPr>
      <t xml:space="preserve"> (lutte contre les infections) et
</t>
    </r>
    <r>
      <rPr>
        <i/>
        <sz val="11"/>
        <color theme="1"/>
        <rFont val="Calibri"/>
        <family val="2"/>
      </rPr>
      <t>respect de soi</t>
    </r>
    <r>
      <rPr>
        <sz val="11"/>
        <color theme="1"/>
        <rFont val="Calibri"/>
        <family val="2"/>
      </rPr>
      <t xml:space="preserve"> (fonction psychologique et sociale)</t>
    </r>
  </si>
  <si>
    <r>
      <rPr>
        <sz val="11"/>
        <color theme="1"/>
        <rFont val="Calibri"/>
        <family val="2"/>
      </rPr>
      <t>*hygiène générale (savon, serviettes…)
*hygiène buccale (dentifrice, brosse à dents…)
*soins du cheveu (shampooing, peigne…)
*hygiène intime (papier WC, serviette hygiénique…)
*cosmétiques et parfumerie (forfait 2*20 euros par an)
*contraceptifs (préservatif, pilule)</t>
    </r>
  </si>
  <si>
    <r>
      <rPr>
        <i/>
        <sz val="11"/>
        <color theme="1"/>
        <rFont val="Calibri"/>
        <family val="2"/>
      </rPr>
      <t>Magasins :</t>
    </r>
    <r>
      <rPr>
        <sz val="11"/>
        <color theme="1"/>
        <rFont val="Calibri"/>
        <family val="2"/>
      </rPr>
      <t xml:space="preserve"> Colruyt, Kruidvat</t>
    </r>
  </si>
  <si>
    <r>
      <rPr>
        <sz val="11"/>
        <color theme="1"/>
        <rFont val="Calibri"/>
        <family val="2"/>
      </rPr>
      <t xml:space="preserve">Prix des produits, selon critère de qualité : 
</t>
    </r>
    <r>
      <rPr>
        <i/>
        <sz val="11"/>
        <color theme="1"/>
        <rFont val="Calibri"/>
        <family val="2"/>
      </rPr>
      <t>prix les plus bas; prix le plus bas du produit de marque sauf savon et shampooing</t>
    </r>
  </si>
  <si>
    <r>
      <rPr>
        <b/>
        <sz val="11"/>
        <color theme="1"/>
        <rFont val="Calibri"/>
        <family val="2"/>
      </rPr>
      <t>Critères</t>
    </r>
  </si>
  <si>
    <r>
      <rPr>
        <b/>
        <sz val="11"/>
        <color theme="1"/>
        <rFont val="Calibri"/>
        <family val="2"/>
      </rPr>
      <t>avantages sociaux</t>
    </r>
  </si>
  <si>
    <r>
      <rPr>
        <sz val="11"/>
        <color theme="1"/>
        <rFont val="Calibri"/>
        <family val="2"/>
      </rPr>
      <t>Femmes isolée</t>
    </r>
  </si>
  <si>
    <r>
      <rPr>
        <sz val="11"/>
        <color theme="1"/>
        <rFont val="Calibri"/>
        <family val="2"/>
      </rPr>
      <t>Homme isolé</t>
    </r>
  </si>
  <si>
    <r>
      <rPr>
        <sz val="11"/>
        <color theme="1"/>
        <rFont val="Calibri"/>
        <family val="2"/>
      </rPr>
      <t>Ménage monoparental 1 enfant mat (f)</t>
    </r>
  </si>
  <si>
    <r>
      <rPr>
        <sz val="11"/>
        <color theme="1"/>
        <rFont val="Calibri"/>
        <family val="2"/>
      </rPr>
      <t>Ménage monoparental 1 enfant prim (g)</t>
    </r>
  </si>
  <si>
    <r>
      <rPr>
        <sz val="11"/>
        <color theme="1"/>
        <rFont val="Calibri"/>
        <family val="2"/>
      </rPr>
      <t>Ménage monoparental 1 enfant sec (f)</t>
    </r>
  </si>
  <si>
    <r>
      <rPr>
        <sz val="11"/>
        <color theme="1"/>
        <rFont val="Calibri"/>
        <family val="2"/>
      </rPr>
      <t>Ménage monoparental 2 enfants mat-prim</t>
    </r>
  </si>
  <si>
    <r>
      <rPr>
        <sz val="11"/>
        <color theme="1"/>
        <rFont val="Calibri"/>
        <family val="2"/>
      </rPr>
      <t>Ménage monoparental 2 enfants prim-sec</t>
    </r>
  </si>
  <si>
    <r>
      <rPr>
        <sz val="11"/>
        <color theme="1"/>
        <rFont val="Calibri"/>
        <family val="2"/>
      </rPr>
      <t>Homme pensionné</t>
    </r>
  </si>
  <si>
    <r>
      <rPr>
        <sz val="11"/>
        <color theme="1"/>
        <rFont val="Calibri"/>
        <family val="2"/>
      </rPr>
      <t>Couple</t>
    </r>
  </si>
  <si>
    <r>
      <rPr>
        <sz val="11"/>
        <color theme="1"/>
        <rFont val="Calibri"/>
        <family val="2"/>
      </rPr>
      <t>Couple  1 enfant mat (f)</t>
    </r>
  </si>
  <si>
    <r>
      <rPr>
        <sz val="11"/>
        <color theme="1"/>
        <rFont val="Calibri"/>
        <family val="2"/>
      </rPr>
      <t>Couple 1 enfant prim (g)</t>
    </r>
  </si>
  <si>
    <r>
      <rPr>
        <sz val="11"/>
        <color theme="1"/>
        <rFont val="Calibri"/>
        <family val="2"/>
      </rPr>
      <t>Couple  1 enfant sec (f)</t>
    </r>
  </si>
  <si>
    <r>
      <rPr>
        <sz val="11"/>
        <color theme="1"/>
        <rFont val="Calibri"/>
        <family val="2"/>
      </rPr>
      <t>Couple 2 enfants mat-prim</t>
    </r>
  </si>
  <si>
    <r>
      <rPr>
        <sz val="11"/>
        <color theme="1"/>
        <rFont val="Calibri"/>
        <family val="2"/>
      </rPr>
      <t>Couple 2 enfants prim-sec</t>
    </r>
  </si>
  <si>
    <r>
      <rPr>
        <sz val="11"/>
        <color theme="1"/>
        <rFont val="Calibri"/>
        <family val="2"/>
      </rPr>
      <t>Couple pensionné</t>
    </r>
  </si>
  <si>
    <r>
      <rPr>
        <b/>
        <sz val="11"/>
        <color theme="1"/>
        <rFont val="Calibri"/>
        <family val="2"/>
      </rPr>
      <t>Quoi ?</t>
    </r>
  </si>
  <si>
    <r>
      <rPr>
        <b/>
        <sz val="11"/>
        <color theme="1"/>
        <rFont val="Calibri"/>
        <family val="2"/>
      </rPr>
      <t>Par qui ?</t>
    </r>
  </si>
  <si>
    <r>
      <rPr>
        <b/>
        <sz val="11"/>
        <color theme="1"/>
        <rFont val="Calibri"/>
        <family val="2"/>
      </rPr>
      <t>Conditions</t>
    </r>
  </si>
  <si>
    <r>
      <rPr>
        <b/>
        <sz val="11"/>
        <color theme="1"/>
        <rFont val="Calibri"/>
        <family val="2"/>
      </rPr>
      <t>Calcul</t>
    </r>
  </si>
  <si>
    <r>
      <rPr>
        <sz val="11"/>
        <color theme="1"/>
        <rFont val="Calibri"/>
        <family val="2"/>
      </rPr>
      <t xml:space="preserve">Hypothèse de départ : Tous les membres de la famille sont en </t>
    </r>
    <r>
      <rPr>
        <i/>
        <sz val="11"/>
        <color theme="1"/>
        <rFont val="Calibri"/>
        <family val="2"/>
      </rPr>
      <t xml:space="preserve"> bonne santé </t>
    </r>
    <r>
      <rPr>
        <sz val="11"/>
        <color theme="1"/>
        <rFont val="Calibri"/>
        <family val="2"/>
      </rPr>
      <t>et suffisamment</t>
    </r>
    <r>
      <rPr>
        <i/>
        <sz val="11"/>
        <color theme="1"/>
        <rFont val="Calibri"/>
        <family val="2"/>
      </rPr>
      <t xml:space="preserve"> autonomes</t>
    </r>
  </si>
  <si>
    <r>
      <rPr>
        <sz val="11"/>
        <color theme="1"/>
        <rFont val="Calibri"/>
        <family val="2"/>
      </rPr>
      <t xml:space="preserve">*traitement des </t>
    </r>
    <r>
      <rPr>
        <i/>
        <sz val="11"/>
        <color theme="1"/>
        <rFont val="Calibri"/>
        <family val="2"/>
      </rPr>
      <t>maladies infectieuses et affections courantes</t>
    </r>
    <r>
      <rPr>
        <sz val="11"/>
        <color theme="1"/>
        <rFont val="Calibri"/>
        <family val="2"/>
      </rPr>
      <t xml:space="preserve">
*traitement des </t>
    </r>
    <r>
      <rPr>
        <i/>
        <sz val="11"/>
        <color theme="1"/>
        <rFont val="Calibri"/>
        <family val="2"/>
      </rPr>
      <t>blessures résultant d'accidents banals</t>
    </r>
    <r>
      <rPr>
        <sz val="11"/>
        <color theme="1"/>
        <rFont val="Calibri"/>
        <family val="2"/>
      </rPr>
      <t xml:space="preserve">
*</t>
    </r>
    <r>
      <rPr>
        <i/>
        <sz val="11"/>
        <color theme="1"/>
        <rFont val="Calibri"/>
        <family val="2"/>
      </rPr>
      <t>prévention des maladies</t>
    </r>
    <r>
      <rPr>
        <sz val="11"/>
        <color theme="1"/>
        <rFont val="Calibri"/>
        <family val="2"/>
      </rPr>
      <t xml:space="preserve">
*</t>
    </r>
    <r>
      <rPr>
        <i/>
        <sz val="11"/>
        <color theme="1"/>
        <rFont val="Calibri"/>
        <family val="2"/>
      </rPr>
      <t>cotisation mutualité, cotisation assurance soins flamande, assurance hospitalisation</t>
    </r>
    <r>
      <rPr>
        <sz val="11"/>
        <color theme="1"/>
        <rFont val="Calibri"/>
        <family val="2"/>
      </rPr>
      <t xml:space="preserve">
*</t>
    </r>
    <r>
      <rPr>
        <i/>
        <sz val="11"/>
        <color theme="1"/>
        <rFont val="Calibri"/>
        <family val="2"/>
      </rPr>
      <t xml:space="preserve">consultation médicale contraceptifs </t>
    </r>
  </si>
  <si>
    <r>
      <rPr>
        <sz val="11"/>
        <color theme="1"/>
        <rFont val="Calibri"/>
        <family val="2"/>
      </rPr>
      <t>Allocation majorée (AM)</t>
    </r>
  </si>
  <si>
    <r>
      <rPr>
        <sz val="11"/>
        <color theme="1"/>
        <rFont val="Calibri"/>
        <family val="2"/>
      </rPr>
      <t>Mutuelle</t>
    </r>
  </si>
  <si>
    <r>
      <rPr>
        <b/>
        <sz val="11"/>
        <color theme="1"/>
        <rFont val="Calibri"/>
        <family val="2"/>
      </rPr>
      <t>Personnes introduisant une demande en 2015</t>
    </r>
    <r>
      <rPr>
        <b/>
        <i/>
        <sz val="11"/>
        <color theme="1"/>
        <rFont val="Calibri"/>
        <family val="2"/>
      </rPr>
      <t xml:space="preserve">
les personnes bénéficiant des allocations sociales suivantes ont automatiquement droit à l'allocation assurance majorée :</t>
    </r>
    <r>
      <rPr>
        <sz val="11"/>
        <color theme="1"/>
        <rFont val="Calibri"/>
        <family val="2"/>
      </rPr>
      <t xml:space="preserve"> 
• trois mois complets successifs sous revenu d'intégration ou aide similaire du CPAS
• garantie de revenu pour personnes âgées ou revenu garanti pour personnes âgées
• une allocation pour personnes handicapées du SPF Sécurité sociale si entre 21 et 65 ans 
• allocations familiales majorées pour un enfant présentant un handicap physique ou mental d'au moins 66%
• étranger mineur non accompagné (EMNA)
• orphelin de père et de mère
</t>
    </r>
    <r>
      <rPr>
        <b/>
        <i/>
        <sz val="11"/>
        <color theme="1"/>
        <rFont val="Calibri"/>
        <family val="2"/>
      </rPr>
      <t>personnes ne bénéficiant pas d'allocations sociales suffisantes mais se trouvant dans une des situations suivantes</t>
    </r>
    <r>
      <rPr>
        <sz val="11"/>
        <color theme="1"/>
        <rFont val="Calibri"/>
        <family val="2"/>
      </rPr>
      <t xml:space="preserve">: 
• veuve ou veuf, pas remarié et sans cohabitant légal, invalide, pensionné, orphelin
• au moins une année contrôlé comme chômeur ou en incapacité de travail sans interruption
• handicapé reconnu sans allocation
• famille monoparentale avec uniquement enfants inscrits à votre charge
• militaire en repos temporaire ou fonctionnaire en incapacité de travail pour raisons de santé depuis 12 mois
• le revenu actuel du ménage ne dépasse pas 17.424,93 euros à majorer de 3.225,83 euros par personne à charge ou cohabitant légal
</t>
    </r>
    <r>
      <rPr>
        <b/>
        <i/>
        <sz val="11"/>
        <color theme="1"/>
        <rFont val="Calibri"/>
        <family val="2"/>
      </rPr>
      <t xml:space="preserve">personnes ne se trouvant dans aucune des situations ci-dessus, mais : 
</t>
    </r>
    <r>
      <rPr>
        <sz val="11"/>
        <color theme="1"/>
        <rFont val="Calibri"/>
        <family val="2"/>
      </rPr>
      <t xml:space="preserve">• ayant, pour l'année civile complète précédant l'année de la demande, un revenu pour le ménage d'au maximum 16.965,47 euros à majorer de 3.140,77 euros par personne à charge ou cohabitant légal
</t>
    </r>
  </si>
  <si>
    <r>
      <rPr>
        <sz val="11"/>
        <color theme="1"/>
        <rFont val="Calibri"/>
        <family val="2"/>
      </rPr>
      <t xml:space="preserve">paie 1 euro de ticket modérateur pour consultation médicale au lieu de 4 euros, 2,87 euros de ticket modérateur en cas de visite du médecin à domicile au lieu de 12,86 euros et 2 euros pour une visite à domicile d'enfants de moins de 10 ans au lieu de 8 euros. 0 pour le dentiste pour consultation dentaire pour adultes au lieu de 3,86 euros (prévention) et 11,15 (traitement),
25 euros pour l'assurance soins flamande au lieu de 50 euros, </t>
    </r>
  </si>
  <si>
    <r>
      <rPr>
        <i/>
        <sz val="11"/>
        <color theme="1"/>
        <rFont val="Calibri"/>
        <family val="2"/>
      </rPr>
      <t>Magasins :</t>
    </r>
    <r>
      <rPr>
        <sz val="11"/>
        <color theme="1"/>
        <rFont val="Calibri"/>
        <family val="2"/>
      </rPr>
      <t xml:space="preserve"> Colruyt, Kruidvat</t>
    </r>
  </si>
  <si>
    <r>
      <rPr>
        <sz val="11"/>
        <color theme="1"/>
        <rFont val="Calibri"/>
        <family val="2"/>
      </rPr>
      <t xml:space="preserve">Prix des produits, selon critère de qualité : 
</t>
    </r>
    <r>
      <rPr>
        <i/>
        <sz val="11"/>
        <color theme="1"/>
        <rFont val="Calibri"/>
        <family val="2"/>
      </rPr>
      <t>prix les plus bas; prix le plus bas du produit de marque sauf savon et shampooing</t>
    </r>
  </si>
  <si>
    <r>
      <rPr>
        <b/>
        <sz val="11"/>
        <color theme="1"/>
        <rFont val="Calibri"/>
        <family val="2"/>
      </rPr>
      <t>Critères</t>
    </r>
  </si>
  <si>
    <r>
      <rPr>
        <b/>
        <sz val="11"/>
        <color theme="1"/>
        <rFont val="Calibri"/>
        <family val="2"/>
      </rPr>
      <t>avantages sociaux</t>
    </r>
  </si>
  <si>
    <r>
      <rPr>
        <sz val="11"/>
        <color theme="1"/>
        <rFont val="Calibri"/>
        <family val="2"/>
      </rPr>
      <t>Femmes isolée</t>
    </r>
  </si>
  <si>
    <r>
      <rPr>
        <sz val="11"/>
        <color theme="1"/>
        <rFont val="Calibri"/>
        <family val="2"/>
      </rPr>
      <t>Homme isolé</t>
    </r>
  </si>
  <si>
    <r>
      <rPr>
        <sz val="11"/>
        <color theme="1"/>
        <rFont val="Calibri"/>
        <family val="2"/>
      </rPr>
      <t>Ménage monoparental 1 enfant mat (f)</t>
    </r>
  </si>
  <si>
    <r>
      <rPr>
        <sz val="11"/>
        <color theme="1"/>
        <rFont val="Calibri"/>
        <family val="2"/>
      </rPr>
      <t>Ménage monoparental 1 enfant prim (g)</t>
    </r>
  </si>
  <si>
    <r>
      <rPr>
        <sz val="11"/>
        <color theme="1"/>
        <rFont val="Calibri"/>
        <family val="2"/>
      </rPr>
      <t>Ménage monoparental 1 enfant sec (f)</t>
    </r>
  </si>
  <si>
    <r>
      <rPr>
        <sz val="11"/>
        <color theme="1"/>
        <rFont val="Calibri"/>
        <family val="2"/>
      </rPr>
      <t>Ménage monoparental 2 enfants mat-prim</t>
    </r>
  </si>
  <si>
    <r>
      <rPr>
        <sz val="11"/>
        <color theme="1"/>
        <rFont val="Calibri"/>
        <family val="2"/>
      </rPr>
      <t>Ménage monoparental 2 enfants prim-sec</t>
    </r>
  </si>
  <si>
    <r>
      <rPr>
        <sz val="11"/>
        <color theme="1"/>
        <rFont val="Calibri"/>
        <family val="2"/>
      </rPr>
      <t>Homme pensionné</t>
    </r>
  </si>
  <si>
    <r>
      <rPr>
        <sz val="11"/>
        <color theme="1"/>
        <rFont val="Calibri"/>
        <family val="2"/>
      </rPr>
      <t>Couple</t>
    </r>
  </si>
  <si>
    <r>
      <rPr>
        <sz val="11"/>
        <color theme="1"/>
        <rFont val="Calibri"/>
        <family val="2"/>
      </rPr>
      <t>Couple  1 enfant mat (f)</t>
    </r>
  </si>
  <si>
    <r>
      <rPr>
        <sz val="11"/>
        <color theme="1"/>
        <rFont val="Calibri"/>
        <family val="2"/>
      </rPr>
      <t>Couple 1 enfant prim (g)</t>
    </r>
  </si>
  <si>
    <r>
      <rPr>
        <sz val="11"/>
        <color theme="1"/>
        <rFont val="Calibri"/>
        <family val="2"/>
      </rPr>
      <t>Couple  1 enfant sec (f)</t>
    </r>
  </si>
  <si>
    <r>
      <rPr>
        <sz val="11"/>
        <color theme="1"/>
        <rFont val="Calibri"/>
        <family val="2"/>
      </rPr>
      <t>Couple 2 enfants mat-prim</t>
    </r>
  </si>
  <si>
    <r>
      <rPr>
        <sz val="11"/>
        <color theme="1"/>
        <rFont val="Calibri"/>
        <family val="2"/>
      </rPr>
      <t>Couple 2 enfants prim-sec</t>
    </r>
  </si>
  <si>
    <r>
      <rPr>
        <sz val="11"/>
        <color theme="1"/>
        <rFont val="Calibri"/>
        <family val="2"/>
      </rPr>
      <t>Couple pensionné</t>
    </r>
  </si>
  <si>
    <r>
      <rPr>
        <b/>
        <sz val="11"/>
        <color theme="1"/>
        <rFont val="Calibri"/>
        <family val="2"/>
      </rPr>
      <t>Quoi ?</t>
    </r>
  </si>
  <si>
    <r>
      <rPr>
        <b/>
        <sz val="11"/>
        <color theme="1"/>
        <rFont val="Calibri"/>
        <family val="2"/>
      </rPr>
      <t>Par qui ?</t>
    </r>
  </si>
  <si>
    <r>
      <rPr>
        <b/>
        <sz val="11"/>
        <color theme="1"/>
        <rFont val="Calibri"/>
        <family val="2"/>
      </rPr>
      <t>Conditions</t>
    </r>
  </si>
  <si>
    <r>
      <rPr>
        <b/>
        <sz val="11"/>
        <color theme="1"/>
        <rFont val="Calibri"/>
        <family val="2"/>
      </rPr>
      <t>Calcul</t>
    </r>
  </si>
  <si>
    <r>
      <rPr>
        <sz val="11"/>
        <color theme="1"/>
        <rFont val="Calibri"/>
        <family val="2"/>
      </rPr>
      <t>avantages sociaux énergie et eau</t>
    </r>
  </si>
  <si>
    <r>
      <rPr>
        <i/>
        <sz val="11"/>
        <color theme="1"/>
        <rFont val="Calibri"/>
        <family val="2"/>
      </rPr>
      <t xml:space="preserve"> habitation de qualité en location sur le marché du logement privé</t>
    </r>
    <r>
      <rPr>
        <sz val="11"/>
        <color theme="1"/>
        <rFont val="Calibri"/>
        <family val="2"/>
      </rPr>
      <t xml:space="preserve">
*en état physique moyen à bon
*pas de fuite dans le toit, pas de murs ou de sols humides (moisissures, mérule), pas de châssis en décomposition
*un WC et une salle de bains dans la maison
*une chambre à coucher pour l'adulte ou les deux adultes
*une chambre à coucher par deux enfants (sauf s'ils ont plus de 12 ans et sont de genre différent.
*coût : loyer médian selon Étude flamande sur le logement  * index loyer 2013-2015
Habitation en location sur le </t>
    </r>
    <r>
      <rPr>
        <i/>
        <sz val="11"/>
        <color theme="1"/>
        <rFont val="Calibri"/>
        <family val="2"/>
      </rPr>
      <t xml:space="preserve"> marché social du logement
*</t>
    </r>
    <r>
      <rPr>
        <sz val="11"/>
        <color theme="1"/>
        <rFont val="Calibri"/>
        <family val="2"/>
      </rPr>
      <t xml:space="preserve"> coût : calcul loyer bénéficiaire RIS
</t>
    </r>
    <r>
      <rPr>
        <sz val="11"/>
        <color theme="1"/>
        <rFont val="Calibri"/>
        <family val="2"/>
      </rPr>
      <t>Coûts liés à</t>
    </r>
    <r>
      <rPr>
        <i/>
        <sz val="11"/>
        <color theme="1"/>
        <rFont val="Calibri"/>
        <family val="2"/>
      </rPr>
      <t xml:space="preserve"> usage économique de l'eau, l'électricité et le gaz</t>
    </r>
    <r>
      <rPr>
        <sz val="11"/>
        <color theme="1"/>
        <rFont val="Calibri"/>
        <family val="2"/>
      </rPr>
      <t xml:space="preserve"> dans habitation ayant une </t>
    </r>
    <r>
      <rPr>
        <i/>
        <sz val="11"/>
        <color theme="1"/>
        <rFont val="Calibri"/>
        <family val="2"/>
      </rPr>
      <t>chaudière à haut rendement</t>
    </r>
    <r>
      <rPr>
        <sz val="11"/>
        <color theme="1"/>
        <rFont val="Calibri"/>
        <family val="2"/>
      </rPr>
      <t xml:space="preserve"> et habitation avec</t>
    </r>
    <r>
      <rPr>
        <i/>
        <sz val="11"/>
        <color theme="1"/>
        <rFont val="Calibri"/>
        <family val="2"/>
      </rPr>
      <t xml:space="preserve"> double vitrage
</t>
    </r>
    <r>
      <rPr>
        <sz val="11"/>
        <color theme="1"/>
        <rFont val="Calibri"/>
        <family val="2"/>
      </rPr>
      <t xml:space="preserve">Chaque semaine, </t>
    </r>
    <r>
      <rPr>
        <i/>
        <sz val="11"/>
        <color theme="1"/>
        <rFont val="Calibri"/>
        <family val="2"/>
      </rPr>
      <t xml:space="preserve">nettoyage de l'habitation
Grand entretien </t>
    </r>
    <r>
      <rPr>
        <sz val="11"/>
        <color theme="1"/>
        <rFont val="Calibri"/>
        <family val="2"/>
      </rPr>
      <t>de l'habitation</t>
    </r>
    <r>
      <rPr>
        <i/>
        <sz val="11"/>
        <color theme="1"/>
        <rFont val="Calibri"/>
        <family val="2"/>
      </rPr>
      <t xml:space="preserve">
Frais de réparations 
</t>
    </r>
  </si>
  <si>
    <r>
      <rPr>
        <sz val="11"/>
        <color theme="1"/>
        <rFont val="Calibri"/>
        <family val="2"/>
      </rPr>
      <t xml:space="preserve">Loyer social
Prime locative
Allocation mazout de chauffage
Prix maximum de l'électricité
correction sociale taxe énergétique
Exonération/compensation des cotisations épuration
</t>
    </r>
  </si>
  <si>
    <r>
      <rPr>
        <sz val="11"/>
        <color theme="1"/>
        <rFont val="Calibri"/>
        <family val="2"/>
      </rPr>
      <t xml:space="preserve">Société de logements sociaux
Gouvernement flamand
asbl Sociaal Verwarmingsfonds (fonds social pour le chauffage)
Fournisseurs d'énergie
Gouvernement flamand
Compagnie d'eau potable
</t>
    </r>
  </si>
  <si>
    <r>
      <rPr>
        <sz val="11"/>
        <color theme="1"/>
        <rFont val="Calibri"/>
        <family val="2"/>
      </rPr>
      <t xml:space="preserve">Limites de revenu : voir onglet loyer social
*loyer &lt; 580 euros, plus 72,5 euros par pàc (dans secteur Vlabinvest, ville du centre, ou agglomération Anvers ou Gand : &lt;  638 euros, plus 72,5 euros par pàc). 
*inscrit depuis 4 ans sur liste d'attente logement social auprès d'une société de logements sociaux dans sa propre commune
* votre revenu annuel commun &lt; 17.230 euros, plus   1.540 euros ppàc
Limites de revenu allocation majorée
Client protégé (voir tableau ci-dessous)
Client protégé (voir tableau ci-dessous)
* revenu d'intégration sociale
*  revenu garanti pour personnes âgées ou garantie de revenu pour personnes âgées
* allocation de remplacement de revenu et/ou allocation d'intégration pour les personnes handicapées et/ou l'alloc. aide aux personnes âgées octroyées par le SPF Sécurité sociale.
</t>
    </r>
  </si>
  <si>
    <r>
      <rPr>
        <sz val="11"/>
        <color theme="1"/>
        <rFont val="Calibri"/>
        <family val="2"/>
      </rPr>
      <t xml:space="preserve">loyer maximum : 1/55 x revenu – réduction patrimoniale – réduction familiale
loyer min. : en fonction de la valeur patrimoniale logement entre 116 et 232 (nous avons calculé d'après une valeur patrimoniale médiane)
*prime locative=1/3 du loyer de votre habitation, jusqu'à un maximum de 123,64 euros. Plus 20,61 euro supplémentaire par personne à charge
</t>
    </r>
    <r>
      <rPr>
        <i/>
        <sz val="11"/>
        <color theme="1"/>
        <rFont val="Calibri"/>
        <family val="2"/>
      </rPr>
      <t>*Dans le secteur Vlabinvest, une seule des 13 villes du centre ou l'agglomération d'Anvers ou de Gand, le subside maximal s'établit à 136,01 euros, avec 22,67 euros supplémentaire par personne à charge (dans notre calcul).</t>
    </r>
    <r>
      <rPr>
        <sz val="11"/>
        <color theme="1"/>
        <rFont val="Calibri"/>
        <family val="2"/>
      </rPr>
      <t xml:space="preserve">
Si prix au litre &lt; € 1,23 :  14 centimes avec un max de  </t>
    </r>
    <r>
      <rPr>
        <i/>
        <sz val="11"/>
        <color theme="1"/>
        <rFont val="Calibri"/>
        <family val="2"/>
      </rPr>
      <t xml:space="preserve">€210
</t>
    </r>
    <r>
      <rPr>
        <sz val="11"/>
        <color theme="1"/>
        <rFont val="Calibri"/>
        <family val="2"/>
      </rPr>
      <t xml:space="preserve">Consommation complétée avec VTEST &amp; tarif social pris en compte (voir ci-dessous)
25 euros au lieu de 100 euros
Une réduction de 80% sur tous les éléments de votre facture d'eau
</t>
    </r>
  </si>
  <si>
    <r>
      <rPr>
        <i/>
        <sz val="11"/>
        <color theme="1"/>
        <rFont val="Calibri"/>
        <family val="2"/>
      </rPr>
      <t>Magasin matériel de nettoyage :</t>
    </r>
    <r>
      <rPr>
        <sz val="11"/>
        <color theme="1"/>
        <rFont val="Calibri"/>
        <family val="2"/>
      </rPr>
      <t xml:space="preserve"> Colruyt, Kruidvat</t>
    </r>
  </si>
  <si>
    <r>
      <rPr>
        <sz val="11"/>
        <color theme="1"/>
        <rFont val="Calibri"/>
        <family val="2"/>
      </rPr>
      <t xml:space="preserve">Prix des produits, selon critère de qualité : 
</t>
    </r>
    <r>
      <rPr>
        <i/>
        <sz val="11"/>
        <color theme="1"/>
        <rFont val="Calibri"/>
        <family val="2"/>
      </rPr>
      <t>prix les plus bas; prix le plus bas du produit de marque sauf savon</t>
    </r>
  </si>
  <si>
    <r>
      <rPr>
        <b/>
        <sz val="11"/>
        <color theme="1"/>
        <rFont val="Calibri"/>
        <family val="2"/>
      </rPr>
      <t>Consommateur protégé, recevoir allocation :</t>
    </r>
  </si>
  <si>
    <r>
      <rPr>
        <b/>
        <sz val="11"/>
        <color theme="1"/>
        <rFont val="Calibri"/>
        <family val="2"/>
      </rPr>
      <t>du CPAS</t>
    </r>
  </si>
  <si>
    <r>
      <rPr>
        <sz val="11"/>
        <color theme="1"/>
        <rFont val="Calibri"/>
        <family val="2"/>
      </rPr>
      <t>revenu d’insertion</t>
    </r>
  </si>
  <si>
    <r>
      <rPr>
        <sz val="11"/>
        <color theme="1"/>
        <rFont val="Calibri"/>
        <family val="2"/>
      </rPr>
      <t>service social financier assimilé au revenu d'insertion</t>
    </r>
  </si>
  <si>
    <r>
      <rPr>
        <sz val="11"/>
        <color theme="1"/>
        <rFont val="Calibri"/>
        <family val="2"/>
      </rPr>
      <t>aide sociale fournie par le CPAS qui est entièrement ou partiellement remboursé par l'État fédéral</t>
    </r>
  </si>
  <si>
    <r>
      <rPr>
        <sz val="11"/>
        <color theme="1"/>
        <rFont val="Calibri"/>
        <family val="2"/>
      </rPr>
      <t>avance sur garantie de revenu pour personnes âgées (GRAPA) ou sur une allocation pour handicapés</t>
    </r>
  </si>
  <si>
    <r>
      <rPr>
        <b/>
        <sz val="11"/>
        <color theme="1"/>
        <rFont val="Calibri"/>
        <family val="2"/>
      </rPr>
      <t>le SPF Sécurité sociale, Direction générale des Personnes handicapées (catégorie 2) :</t>
    </r>
  </si>
  <si>
    <r>
      <rPr>
        <sz val="11"/>
        <color theme="1"/>
        <rFont val="Calibri"/>
        <family val="2"/>
      </rPr>
      <t>allocation en tant que personne handicapée sur la base d'une incapacité de travail permanente de 65%</t>
    </r>
  </si>
  <si>
    <r>
      <rPr>
        <sz val="11"/>
        <color theme="1"/>
        <rFont val="Calibri"/>
        <family val="2"/>
      </rPr>
      <t>allocation de remplacement de revenu</t>
    </r>
  </si>
  <si>
    <r>
      <rPr>
        <sz val="11"/>
        <color theme="1"/>
        <rFont val="Calibri"/>
        <family val="2"/>
      </rPr>
      <t>allocation d'intégration</t>
    </r>
  </si>
  <si>
    <r>
      <rPr>
        <sz val="11"/>
        <color theme="1"/>
        <rFont val="Calibri"/>
        <family val="2"/>
      </rPr>
      <t>allocation pour aide aux personnes âgées</t>
    </r>
  </si>
  <si>
    <r>
      <rPr>
        <sz val="11"/>
        <color theme="1"/>
        <rFont val="Calibri"/>
        <family val="2"/>
      </rPr>
      <t>allocation pour aide aux tiers</t>
    </r>
  </si>
  <si>
    <r>
      <rPr>
        <sz val="11"/>
        <color theme="1"/>
        <rFont val="Calibri"/>
        <family val="2"/>
      </rPr>
      <t>allocation familiale complémentaire pour enfants touchés par une incapacité physique ou mentale d'au moins 66%</t>
    </r>
  </si>
  <si>
    <r>
      <rPr>
        <b/>
        <sz val="11"/>
        <color theme="1"/>
        <rFont val="Calibri"/>
        <family val="2"/>
      </rPr>
      <t>l'Office national des Pensions (catégorie 3) :</t>
    </r>
  </si>
  <si>
    <r>
      <rPr>
        <sz val="11"/>
        <color theme="1"/>
        <rFont val="Calibri"/>
        <family val="2"/>
      </rPr>
      <t>garantie de revenu pour personnes âgées (GRAPA)</t>
    </r>
  </si>
  <si>
    <r>
      <rPr>
        <sz val="11"/>
        <color theme="1"/>
        <rFont val="Calibri"/>
        <family val="2"/>
      </rPr>
      <t>revenu garanti pour personnes âgées</t>
    </r>
  </si>
  <si>
    <r>
      <rPr>
        <sz val="11"/>
        <color theme="1"/>
        <rFont val="Calibri"/>
        <family val="2"/>
      </rPr>
      <t>allocation personne handicapée</t>
    </r>
  </si>
  <si>
    <r>
      <rPr>
        <sz val="11"/>
        <color theme="1"/>
        <rFont val="Calibri"/>
        <family val="2"/>
      </rPr>
      <t>sur la base d'une incapacité de travail permanente de 65% (une allocation complémentaire ou une allocation visant à compléter le revenu garanti)</t>
    </r>
  </si>
  <si>
    <r>
      <rPr>
        <sz val="11"/>
        <color theme="1"/>
        <rFont val="Calibri"/>
        <family val="2"/>
      </rPr>
      <t>allocation pour aide aux tiers.</t>
    </r>
  </si>
  <si>
    <r>
      <rPr>
        <b/>
        <sz val="11"/>
        <color theme="1"/>
        <rFont val="Calibri"/>
        <family val="2"/>
      </rPr>
      <t>Si vous êtes locataire d'un appartement d'une société de logements sociaux avec installation de chauffage commune au gaz naturel (catégorie 4), vous avez droit au tarif social sur le gaz naturel</t>
    </r>
  </si>
  <si>
    <r>
      <rPr>
        <b/>
        <sz val="11"/>
        <color theme="1"/>
        <rFont val="Calibri"/>
        <family val="2"/>
      </rPr>
      <t>Prix de base 2015</t>
    </r>
  </si>
  <si>
    <r>
      <rPr>
        <b/>
        <sz val="11"/>
        <color theme="1"/>
        <rFont val="Calibri"/>
        <family val="2"/>
      </rPr>
      <t>Loyer minimal</t>
    </r>
  </si>
  <si>
    <r>
      <rPr>
        <b/>
        <sz val="11"/>
        <color theme="1"/>
        <rFont val="Calibri"/>
        <family val="2"/>
      </rPr>
      <t>Réduction sur le patrimoine</t>
    </r>
  </si>
  <si>
    <r>
      <rPr>
        <b/>
        <sz val="11"/>
        <color theme="1"/>
        <rFont val="Calibri"/>
        <family val="2"/>
      </rPr>
      <t>Revenus 2015</t>
    </r>
  </si>
  <si>
    <r>
      <rPr>
        <b/>
        <sz val="11"/>
        <color theme="1"/>
        <rFont val="Calibri"/>
        <family val="2"/>
      </rPr>
      <t>Personnes à charge 2015</t>
    </r>
  </si>
  <si>
    <r>
      <rPr>
        <b/>
        <sz val="11"/>
        <color theme="1"/>
        <rFont val="Calibri"/>
        <family val="2"/>
      </rPr>
      <t>Réduction familiale</t>
    </r>
  </si>
  <si>
    <r>
      <rPr>
        <b/>
        <sz val="11"/>
        <color theme="1"/>
        <rFont val="Calibri"/>
        <family val="2"/>
      </rPr>
      <t>Loyer adapté</t>
    </r>
  </si>
  <si>
    <r>
      <rPr>
        <sz val="11"/>
        <color theme="1"/>
        <rFont val="Calibri"/>
        <family val="2"/>
      </rPr>
      <t>Revenu d'insertion Y 2012</t>
    </r>
  </si>
  <si>
    <r>
      <rPr>
        <sz val="11"/>
        <color theme="1"/>
        <rFont val="Calibri"/>
        <family val="2"/>
      </rPr>
      <t>index 2014/2012</t>
    </r>
  </si>
  <si>
    <r>
      <rPr>
        <sz val="11"/>
        <color theme="1"/>
        <rFont val="Calibri"/>
        <family val="2"/>
      </rPr>
      <t xml:space="preserve">revenu indexé </t>
    </r>
  </si>
  <si>
    <r>
      <rPr>
        <b/>
        <sz val="11"/>
        <color theme="1"/>
        <rFont val="Calibri"/>
        <family val="2"/>
      </rPr>
      <t>RIG 2015</t>
    </r>
  </si>
  <si>
    <r>
      <rPr>
        <b/>
        <sz val="11"/>
        <color theme="1"/>
        <rFont val="Calibri"/>
        <family val="2"/>
      </rPr>
      <t>Loyer social</t>
    </r>
  </si>
  <si>
    <r>
      <rPr>
        <sz val="11"/>
        <color theme="1"/>
        <rFont val="Calibri"/>
        <family val="2"/>
      </rPr>
      <t>isolé (0PAC, 1 MF)</t>
    </r>
  </si>
  <si>
    <r>
      <rPr>
        <sz val="11"/>
        <color theme="1"/>
        <rFont val="Calibri"/>
        <family val="2"/>
      </rPr>
      <t>isolé</t>
    </r>
  </si>
  <si>
    <r>
      <rPr>
        <sz val="11"/>
        <color theme="1"/>
        <rFont val="Calibri"/>
        <family val="2"/>
      </rPr>
      <t>isolé avec 1 enfant (1PAC, 2MF)</t>
    </r>
  </si>
  <si>
    <r>
      <rPr>
        <sz val="11"/>
        <color theme="1"/>
        <rFont val="Calibri"/>
        <family val="2"/>
      </rPr>
      <t xml:space="preserve">isolé avec 1 enfant </t>
    </r>
  </si>
  <si>
    <r>
      <rPr>
        <sz val="11"/>
        <color theme="1"/>
        <rFont val="Calibri"/>
        <family val="2"/>
      </rPr>
      <t>isolé avec 2 enfants (2PAC, 3MF)</t>
    </r>
  </si>
  <si>
    <r>
      <rPr>
        <sz val="11"/>
        <color theme="1"/>
        <rFont val="Calibri"/>
        <family val="2"/>
      </rPr>
      <t>Isolé avec 2 enfants</t>
    </r>
  </si>
  <si>
    <r>
      <rPr>
        <sz val="11"/>
        <color theme="1"/>
        <rFont val="Calibri"/>
        <family val="2"/>
      </rPr>
      <t>Couple (0PAC, 2 MF)</t>
    </r>
  </si>
  <si>
    <r>
      <rPr>
        <sz val="11"/>
        <color theme="1"/>
        <rFont val="Calibri"/>
        <family val="2"/>
      </rPr>
      <t>couple</t>
    </r>
  </si>
  <si>
    <r>
      <rPr>
        <sz val="11"/>
        <color theme="1"/>
        <rFont val="Calibri"/>
        <family val="2"/>
      </rPr>
      <t>couple avec 1 enfant (1PAC, 3MF)</t>
    </r>
  </si>
  <si>
    <r>
      <rPr>
        <sz val="11"/>
        <color theme="1"/>
        <rFont val="Calibri"/>
        <family val="2"/>
      </rPr>
      <t>couple avec 1 enfant</t>
    </r>
  </si>
  <si>
    <r>
      <rPr>
        <sz val="11"/>
        <color theme="1"/>
        <rFont val="Calibri"/>
        <family val="2"/>
      </rPr>
      <t>couple avec 2 enfants (2PAC, 4MF)</t>
    </r>
  </si>
  <si>
    <r>
      <rPr>
        <sz val="11"/>
        <color theme="1"/>
        <rFont val="Calibri"/>
        <family val="2"/>
      </rPr>
      <t>couple avec 2 enfants</t>
    </r>
  </si>
  <si>
    <r>
      <rPr>
        <sz val="11"/>
        <color theme="1"/>
        <rFont val="Calibri"/>
        <family val="2"/>
      </rPr>
      <t>IndexLG juin 2012.</t>
    </r>
  </si>
  <si>
    <r>
      <rPr>
        <sz val="11"/>
        <color theme="1"/>
        <rFont val="Calibri"/>
        <family val="2"/>
      </rPr>
      <t>IndexLG juin 2014</t>
    </r>
  </si>
  <si>
    <r>
      <rPr>
        <b/>
        <sz val="11"/>
        <color theme="1"/>
        <rFont val="Calibri"/>
        <family val="2"/>
      </rPr>
      <t>Critères</t>
    </r>
  </si>
  <si>
    <r>
      <rPr>
        <b/>
        <sz val="11"/>
        <color theme="1"/>
        <rFont val="Calibri"/>
        <family val="2"/>
      </rPr>
      <t>avantages sociaux</t>
    </r>
  </si>
  <si>
    <r>
      <rPr>
        <sz val="11"/>
        <color theme="1"/>
        <rFont val="Calibri"/>
        <family val="2"/>
      </rPr>
      <t>Femmes isolée</t>
    </r>
  </si>
  <si>
    <r>
      <rPr>
        <sz val="11"/>
        <color theme="1"/>
        <rFont val="Calibri"/>
        <family val="2"/>
      </rPr>
      <t>Homme isolé</t>
    </r>
  </si>
  <si>
    <r>
      <rPr>
        <sz val="11"/>
        <color theme="1"/>
        <rFont val="Calibri"/>
        <family val="2"/>
      </rPr>
      <t>Ménage monoparental 1 enfant mat (f)</t>
    </r>
  </si>
  <si>
    <r>
      <rPr>
        <sz val="11"/>
        <color theme="1"/>
        <rFont val="Calibri"/>
        <family val="2"/>
      </rPr>
      <t>Ménage monoparental 1 enfant prim (g)</t>
    </r>
  </si>
  <si>
    <r>
      <rPr>
        <sz val="11"/>
        <color theme="1"/>
        <rFont val="Calibri"/>
        <family val="2"/>
      </rPr>
      <t>Ménage monoparental 1 enfant sec (f)</t>
    </r>
  </si>
  <si>
    <r>
      <rPr>
        <sz val="11"/>
        <color theme="1"/>
        <rFont val="Calibri"/>
        <family val="2"/>
      </rPr>
      <t>Ménage monoparental 2 enfants mat-prim</t>
    </r>
  </si>
  <si>
    <r>
      <rPr>
        <sz val="11"/>
        <color theme="1"/>
        <rFont val="Calibri"/>
        <family val="2"/>
      </rPr>
      <t>Ménage monoparental 2 enfants prim-sec</t>
    </r>
  </si>
  <si>
    <r>
      <rPr>
        <sz val="11"/>
        <color theme="1"/>
        <rFont val="Calibri"/>
        <family val="2"/>
      </rPr>
      <t>Homme pensionné</t>
    </r>
  </si>
  <si>
    <r>
      <rPr>
        <sz val="11"/>
        <color theme="1"/>
        <rFont val="Calibri"/>
        <family val="2"/>
      </rPr>
      <t>Couple</t>
    </r>
  </si>
  <si>
    <r>
      <rPr>
        <sz val="11"/>
        <color theme="1"/>
        <rFont val="Calibri"/>
        <family val="2"/>
      </rPr>
      <t>Couple  1 enfant mat (f)</t>
    </r>
  </si>
  <si>
    <r>
      <rPr>
        <sz val="11"/>
        <color theme="1"/>
        <rFont val="Calibri"/>
        <family val="2"/>
      </rPr>
      <t>Couple 1 enfant prim (g)</t>
    </r>
  </si>
  <si>
    <r>
      <rPr>
        <sz val="11"/>
        <color theme="1"/>
        <rFont val="Calibri"/>
        <family val="2"/>
      </rPr>
      <t>Couple  1 enfant sec (f)</t>
    </r>
  </si>
  <si>
    <r>
      <rPr>
        <sz val="11"/>
        <color theme="1"/>
        <rFont val="Calibri"/>
        <family val="2"/>
      </rPr>
      <t>Couple 2 enfants mat-prim</t>
    </r>
  </si>
  <si>
    <r>
      <rPr>
        <sz val="11"/>
        <color theme="1"/>
        <rFont val="Calibri"/>
        <family val="2"/>
      </rPr>
      <t>Couple 2 enfants prim-sec</t>
    </r>
  </si>
  <si>
    <r>
      <rPr>
        <sz val="11"/>
        <color theme="1"/>
        <rFont val="Calibri"/>
        <family val="2"/>
      </rPr>
      <t>Couple pensionné</t>
    </r>
  </si>
  <si>
    <r>
      <rPr>
        <b/>
        <sz val="11"/>
        <color theme="1"/>
        <rFont val="Calibri"/>
        <family val="2"/>
      </rPr>
      <t>Quoi ?</t>
    </r>
  </si>
  <si>
    <r>
      <rPr>
        <b/>
        <sz val="11"/>
        <color theme="1"/>
        <rFont val="Calibri"/>
        <family val="2"/>
      </rPr>
      <t>Par qui ?</t>
    </r>
  </si>
  <si>
    <r>
      <rPr>
        <b/>
        <sz val="11"/>
        <color theme="1"/>
        <rFont val="Calibri"/>
        <family val="2"/>
      </rPr>
      <t>Conditions</t>
    </r>
  </si>
  <si>
    <r>
      <rPr>
        <b/>
        <sz val="11"/>
        <color theme="1"/>
        <rFont val="Calibri"/>
        <family val="2"/>
      </rPr>
      <t>Calcul</t>
    </r>
  </si>
  <si>
    <r>
      <rPr>
        <sz val="11"/>
        <color theme="1"/>
        <rFont val="Calibri"/>
        <family val="2"/>
      </rPr>
      <t xml:space="preserve">Service bancaire de base
Assurance incendie
Assurance familiale
Prévention sécurité anti-incendie 
</t>
    </r>
  </si>
  <si>
    <r>
      <rPr>
        <sz val="11"/>
        <color theme="1"/>
        <rFont val="Calibri"/>
        <family val="2"/>
      </rPr>
      <t xml:space="preserve">Prix assurance incendie et familiale
premiers prix, assurance incendie : dépend du nombre de chambres à coucher </t>
    </r>
  </si>
  <si>
    <r>
      <rPr>
        <b/>
        <sz val="11"/>
        <color theme="1"/>
        <rFont val="Calibri"/>
        <family val="2"/>
      </rPr>
      <t>Critères</t>
    </r>
  </si>
  <si>
    <r>
      <rPr>
        <b/>
        <sz val="11"/>
        <color theme="1"/>
        <rFont val="Calibri"/>
        <family val="2"/>
      </rPr>
      <t>avantages sociaux</t>
    </r>
  </si>
  <si>
    <r>
      <rPr>
        <sz val="11"/>
        <color theme="1"/>
        <rFont val="Calibri"/>
        <family val="2"/>
      </rPr>
      <t>Femmes isolée</t>
    </r>
  </si>
  <si>
    <r>
      <rPr>
        <sz val="11"/>
        <color theme="1"/>
        <rFont val="Calibri"/>
        <family val="2"/>
      </rPr>
      <t>Homme isolé</t>
    </r>
  </si>
  <si>
    <r>
      <rPr>
        <sz val="11"/>
        <color theme="1"/>
        <rFont val="Calibri"/>
        <family val="2"/>
      </rPr>
      <t>Ménage monoparental 1 enfant mat (f)</t>
    </r>
  </si>
  <si>
    <r>
      <rPr>
        <sz val="11"/>
        <color theme="1"/>
        <rFont val="Calibri"/>
        <family val="2"/>
      </rPr>
      <t>Ménage monoparental 1 enfant prim (g)</t>
    </r>
  </si>
  <si>
    <r>
      <rPr>
        <sz val="11"/>
        <color theme="1"/>
        <rFont val="Calibri"/>
        <family val="2"/>
      </rPr>
      <t>Ménage monoparental 1 enfant sec (f)</t>
    </r>
  </si>
  <si>
    <r>
      <rPr>
        <sz val="11"/>
        <color theme="1"/>
        <rFont val="Calibri"/>
        <family val="2"/>
      </rPr>
      <t>Ménage monoparental 2 enfants mat-prim</t>
    </r>
  </si>
  <si>
    <r>
      <rPr>
        <sz val="11"/>
        <color theme="1"/>
        <rFont val="Calibri"/>
        <family val="2"/>
      </rPr>
      <t>Ménage monoparental 2 enfants prim-sec</t>
    </r>
  </si>
  <si>
    <r>
      <rPr>
        <sz val="11"/>
        <color theme="1"/>
        <rFont val="Calibri"/>
        <family val="2"/>
      </rPr>
      <t>Homme pensionné</t>
    </r>
  </si>
  <si>
    <r>
      <rPr>
        <sz val="11"/>
        <color theme="1"/>
        <rFont val="Calibri"/>
        <family val="2"/>
      </rPr>
      <t>Couple</t>
    </r>
  </si>
  <si>
    <r>
      <rPr>
        <sz val="11"/>
        <color theme="1"/>
        <rFont val="Calibri"/>
        <family val="2"/>
      </rPr>
      <t>Couple  1 enfant mat (f)</t>
    </r>
  </si>
  <si>
    <r>
      <rPr>
        <sz val="11"/>
        <color theme="1"/>
        <rFont val="Calibri"/>
        <family val="2"/>
      </rPr>
      <t>Couple 1 enfant prim (g)</t>
    </r>
  </si>
  <si>
    <r>
      <rPr>
        <sz val="11"/>
        <color theme="1"/>
        <rFont val="Calibri"/>
        <family val="2"/>
      </rPr>
      <t>Couple  1 enfant sec (f)</t>
    </r>
  </si>
  <si>
    <r>
      <rPr>
        <sz val="11"/>
        <color theme="1"/>
        <rFont val="Calibri"/>
        <family val="2"/>
      </rPr>
      <t>Couple 2 enfants mat-prim</t>
    </r>
  </si>
  <si>
    <r>
      <rPr>
        <sz val="11"/>
        <color theme="1"/>
        <rFont val="Calibri"/>
        <family val="2"/>
      </rPr>
      <t>Couple 2 enfants prim-sec</t>
    </r>
  </si>
  <si>
    <r>
      <rPr>
        <sz val="11"/>
        <color theme="1"/>
        <rFont val="Calibri"/>
        <family val="2"/>
      </rPr>
      <t>Couple pensionné</t>
    </r>
  </si>
  <si>
    <r>
      <rPr>
        <b/>
        <sz val="11"/>
        <color theme="1"/>
        <rFont val="Calibri"/>
        <family val="2"/>
      </rPr>
      <t>Quoi ?</t>
    </r>
  </si>
  <si>
    <r>
      <rPr>
        <b/>
        <sz val="11"/>
        <color theme="1"/>
        <rFont val="Calibri"/>
        <family val="2"/>
      </rPr>
      <t>Par qui ?</t>
    </r>
  </si>
  <si>
    <r>
      <rPr>
        <b/>
        <sz val="11"/>
        <color theme="1"/>
        <rFont val="Calibri"/>
        <family val="2"/>
      </rPr>
      <t>Conditions</t>
    </r>
  </si>
  <si>
    <r>
      <rPr>
        <b/>
        <sz val="11"/>
        <color theme="1"/>
        <rFont val="Calibri"/>
        <family val="2"/>
      </rPr>
      <t>Calcul</t>
    </r>
  </si>
  <si>
    <r>
      <rPr>
        <sz val="11"/>
        <color theme="1"/>
        <rFont val="Calibri"/>
        <family val="2"/>
      </rPr>
      <t xml:space="preserve">Critères OMS enfance sûre :
*Grandir dans l'amour et la sécurité
*Faire de nouvelles expériences
*Éloges, reconnaissance et feedback positif
*Élargissement progressif des responsabilités
</t>
    </r>
  </si>
  <si>
    <r>
      <rPr>
        <sz val="11"/>
        <color theme="1"/>
        <rFont val="Calibri"/>
        <family val="2"/>
      </rPr>
      <t xml:space="preserve">
Ces critères ont été concrétisés par des experts en politique et en soins de la jeunesse (Delphi)
moyennant
*Traité international des Droits de l'Enfant
*Plan stratégique Jeunesse de la Flandre
</t>
    </r>
  </si>
  <si>
    <r>
      <rPr>
        <i/>
        <sz val="11"/>
        <color theme="1"/>
        <rFont val="Calibri"/>
        <family val="2"/>
      </rPr>
      <t>Prix</t>
    </r>
    <r>
      <rPr>
        <sz val="11"/>
        <color theme="1"/>
        <rFont val="Calibri"/>
        <family val="2"/>
      </rPr>
      <t xml:space="preserve"> :
* facture maximum primaire, coût moyen secondaire et supérieur
* 1 excursion (moyenne de 5 billets d'entrée + 2 boissons, lunch préparé à la maison)
* 1 fête d'anniversaire à la maison pour enfants Prim.
* coût adhésion +activités mouvement de jeunesse ou équipe de football
*coût jouets : prix moyen 3 jouets, adaptés au niveau de développement de l'enfant
* argent de poche : comme défini par placement familial (+ t15: supplément pour fête)
* activités culturelles : coût de 4 activités par an </t>
    </r>
  </si>
  <si>
    <r>
      <rPr>
        <sz val="11"/>
        <color theme="1"/>
        <rFont val="Calibri"/>
        <family val="2"/>
      </rPr>
      <t>réduction pour les excursions</t>
    </r>
  </si>
  <si>
    <r>
      <rPr>
        <sz val="11"/>
        <color theme="1"/>
        <rFont val="Calibri"/>
        <family val="2"/>
      </rPr>
      <t>Steunpunt vakantieparticipatie (aide pour la participation aux vacances)</t>
    </r>
  </si>
  <si>
    <r>
      <rPr>
        <sz val="11"/>
        <color theme="1"/>
        <rFont val="Calibri"/>
        <family val="2"/>
      </rPr>
      <t>revenu oscille sous ou autour du seuil de pauvreté</t>
    </r>
  </si>
  <si>
    <r>
      <rPr>
        <sz val="11"/>
        <color theme="1"/>
        <rFont val="Calibri"/>
        <family val="2"/>
      </rPr>
      <t>Pas pris en compte, 
car si tout le monde épuise ce droit, le budget sera insuffisant</t>
    </r>
  </si>
  <si>
    <r>
      <rPr>
        <sz val="11"/>
        <color theme="1"/>
        <rFont val="Calibri"/>
        <family val="2"/>
      </rPr>
      <t xml:space="preserve">Acceptabilité et faisabilité testées dans des groupes de réflexion </t>
    </r>
  </si>
  <si>
    <r>
      <rPr>
        <b/>
        <sz val="11"/>
        <color theme="1"/>
        <rFont val="Calibri"/>
        <family val="2"/>
      </rPr>
      <t>Critères</t>
    </r>
  </si>
  <si>
    <r>
      <rPr>
        <b/>
        <sz val="11"/>
        <color theme="1"/>
        <rFont val="Calibri"/>
        <family val="2"/>
      </rPr>
      <t>avantages sociaux</t>
    </r>
  </si>
  <si>
    <r>
      <rPr>
        <sz val="11"/>
        <color theme="1"/>
        <rFont val="Calibri"/>
        <family val="2"/>
      </rPr>
      <t>Femmes isolée</t>
    </r>
  </si>
  <si>
    <r>
      <rPr>
        <sz val="11"/>
        <color theme="1"/>
        <rFont val="Calibri"/>
        <family val="2"/>
      </rPr>
      <t>Homme isolé</t>
    </r>
  </si>
  <si>
    <r>
      <rPr>
        <sz val="11"/>
        <color theme="1"/>
        <rFont val="Calibri"/>
        <family val="2"/>
      </rPr>
      <t>Ménage monoparental 1 enfant mat (f)</t>
    </r>
  </si>
  <si>
    <r>
      <rPr>
        <sz val="11"/>
        <color theme="1"/>
        <rFont val="Calibri"/>
        <family val="2"/>
      </rPr>
      <t>Ménage monoparental 1 enfant prim (g)</t>
    </r>
  </si>
  <si>
    <r>
      <rPr>
        <sz val="11"/>
        <color theme="1"/>
        <rFont val="Calibri"/>
        <family val="2"/>
      </rPr>
      <t>Ménage monoparental 1 enfant sec (f)</t>
    </r>
  </si>
  <si>
    <r>
      <rPr>
        <sz val="11"/>
        <color theme="1"/>
        <rFont val="Calibri"/>
        <family val="2"/>
      </rPr>
      <t>Ménage monoparental 2 enfants mat-prim</t>
    </r>
  </si>
  <si>
    <r>
      <rPr>
        <sz val="11"/>
        <color theme="1"/>
        <rFont val="Calibri"/>
        <family val="2"/>
      </rPr>
      <t>Ménage monoparental 2 enfants prim-sec</t>
    </r>
  </si>
  <si>
    <r>
      <rPr>
        <sz val="11"/>
        <color theme="1"/>
        <rFont val="Calibri"/>
        <family val="2"/>
      </rPr>
      <t>Homme pensionné</t>
    </r>
  </si>
  <si>
    <r>
      <rPr>
        <sz val="11"/>
        <color theme="1"/>
        <rFont val="Calibri"/>
        <family val="2"/>
      </rPr>
      <t>Couple</t>
    </r>
  </si>
  <si>
    <r>
      <rPr>
        <sz val="11"/>
        <color theme="1"/>
        <rFont val="Calibri"/>
        <family val="2"/>
      </rPr>
      <t>Couple  1 enfant mat (f)</t>
    </r>
  </si>
  <si>
    <r>
      <rPr>
        <sz val="11"/>
        <color theme="1"/>
        <rFont val="Calibri"/>
        <family val="2"/>
      </rPr>
      <t>Couple 1 enfant prim (g)</t>
    </r>
  </si>
  <si>
    <r>
      <rPr>
        <sz val="11"/>
        <color theme="1"/>
        <rFont val="Calibri"/>
        <family val="2"/>
      </rPr>
      <t>Couple  1 enfant sec (f)</t>
    </r>
  </si>
  <si>
    <r>
      <rPr>
        <sz val="11"/>
        <color theme="1"/>
        <rFont val="Calibri"/>
        <family val="2"/>
      </rPr>
      <t>Couple 2 enfants mat-prim</t>
    </r>
  </si>
  <si>
    <r>
      <rPr>
        <sz val="11"/>
        <color theme="1"/>
        <rFont val="Calibri"/>
        <family val="2"/>
      </rPr>
      <t>Couple 2 enfants prim-sec</t>
    </r>
  </si>
  <si>
    <r>
      <rPr>
        <sz val="11"/>
        <color theme="1"/>
        <rFont val="Calibri"/>
        <family val="2"/>
      </rPr>
      <t>Couple pensionné</t>
    </r>
  </si>
  <si>
    <r>
      <rPr>
        <b/>
        <sz val="11"/>
        <color theme="1"/>
        <rFont val="Calibri"/>
        <family val="2"/>
      </rPr>
      <t>Quoi ?</t>
    </r>
  </si>
  <si>
    <r>
      <rPr>
        <b/>
        <sz val="11"/>
        <color theme="1"/>
        <rFont val="Calibri"/>
        <family val="2"/>
      </rPr>
      <t>Par qui ?</t>
    </r>
  </si>
  <si>
    <r>
      <rPr>
        <b/>
        <sz val="11"/>
        <color theme="1"/>
        <rFont val="Calibri"/>
        <family val="2"/>
      </rPr>
      <t>Conditions</t>
    </r>
  </si>
  <si>
    <r>
      <rPr>
        <b/>
        <sz val="11"/>
        <color theme="1"/>
        <rFont val="Calibri"/>
        <family val="2"/>
      </rPr>
      <t>Calcul</t>
    </r>
  </si>
  <si>
    <r>
      <rPr>
        <sz val="11"/>
        <color theme="1"/>
        <rFont val="Calibri"/>
        <family val="2"/>
      </rPr>
      <t xml:space="preserve">*indispensable à une bonne santé
*Droit à l'épanouissement culturel et social (art. 23 Constitution belge)
*matelas adulte : directives test-achats
*lit enfant : norme indicative européenne (label EN 716)
</t>
    </r>
  </si>
  <si>
    <r>
      <rPr>
        <sz val="11"/>
        <color theme="1"/>
        <rFont val="Calibri"/>
        <family val="2"/>
      </rPr>
      <t xml:space="preserve">Prix et choix des magasins :
Lit et literie, premier prix Ikea, selon critères de qualité
Détente :
*excursions ou vacances en Belgique : location caravane fixe pendant midweek au camping, début juillet ou fin août, cuisine faite soi-même, 1 repas en taverne, chaque jour 1 boisson dans 1 café + 1 activité payante
Sortie en soirée :
* 6 fois par au au café
* 6 fois par an an cinéma (ou budget pour x théâtre, concert par an)
Détente à domicile
*tv+abonnement au câble, dvd, radio cd
</t>
    </r>
  </si>
  <si>
    <r>
      <rPr>
        <sz val="11"/>
        <color theme="1"/>
        <rFont val="Calibri"/>
        <family val="2"/>
      </rPr>
      <t>réduction pour les excursions</t>
    </r>
  </si>
  <si>
    <r>
      <rPr>
        <sz val="11"/>
        <color theme="1"/>
        <rFont val="Calibri"/>
        <family val="2"/>
      </rPr>
      <t>Steunpunt vakantieparticipatie (aide pour la participation aux vacances)</t>
    </r>
  </si>
  <si>
    <r>
      <rPr>
        <sz val="11"/>
        <color theme="1"/>
        <rFont val="Calibri"/>
        <family val="2"/>
      </rPr>
      <t>revenu oscille sous ou autour du seuil de pauvreté</t>
    </r>
  </si>
  <si>
    <r>
      <rPr>
        <sz val="11"/>
        <color theme="1"/>
        <rFont val="Calibri"/>
        <family val="2"/>
      </rPr>
      <t>Pas pris en compte, 
car si tout le monde épuise ce droit, le budget sera insuffisant</t>
    </r>
  </si>
  <si>
    <r>
      <rPr>
        <sz val="11"/>
        <color theme="1"/>
        <rFont val="Calibri"/>
        <family val="2"/>
      </rPr>
      <t>Choix magasin repos nocturne, contenu panier détente : principalement en fonction des groupes de réflexion</t>
    </r>
  </si>
  <si>
    <r>
      <rPr>
        <b/>
        <sz val="11"/>
        <color theme="1"/>
        <rFont val="Calibri"/>
        <family val="2"/>
      </rPr>
      <t>Critères</t>
    </r>
  </si>
  <si>
    <r>
      <rPr>
        <b/>
        <sz val="11"/>
        <color theme="1"/>
        <rFont val="Calibri"/>
        <family val="2"/>
      </rPr>
      <t>avantages sociaux</t>
    </r>
  </si>
  <si>
    <r>
      <rPr>
        <sz val="11"/>
        <color theme="1"/>
        <rFont val="Calibri"/>
        <family val="2"/>
      </rPr>
      <t>Femmes isolée</t>
    </r>
  </si>
  <si>
    <r>
      <rPr>
        <sz val="11"/>
        <color theme="1"/>
        <rFont val="Calibri"/>
        <family val="2"/>
      </rPr>
      <t>Homme isolé</t>
    </r>
  </si>
  <si>
    <r>
      <rPr>
        <sz val="11"/>
        <color theme="1"/>
        <rFont val="Calibri"/>
        <family val="2"/>
      </rPr>
      <t>Ménage monoparental 1 enfant mat (f)</t>
    </r>
  </si>
  <si>
    <r>
      <rPr>
        <sz val="11"/>
        <color theme="1"/>
        <rFont val="Calibri"/>
        <family val="2"/>
      </rPr>
      <t>Ménage monoparental 1 enfant prim (g)</t>
    </r>
  </si>
  <si>
    <r>
      <rPr>
        <sz val="11"/>
        <color theme="1"/>
        <rFont val="Calibri"/>
        <family val="2"/>
      </rPr>
      <t>Ménage monoparental 1 enfant sec (f)</t>
    </r>
  </si>
  <si>
    <r>
      <rPr>
        <sz val="11"/>
        <color theme="1"/>
        <rFont val="Calibri"/>
        <family val="2"/>
      </rPr>
      <t>Ménage monoparental 2 enfants mat-prim</t>
    </r>
  </si>
  <si>
    <r>
      <rPr>
        <sz val="11"/>
        <color theme="1"/>
        <rFont val="Calibri"/>
        <family val="2"/>
      </rPr>
      <t>Ménage monoparental 2 enfants prim-sec</t>
    </r>
  </si>
  <si>
    <r>
      <rPr>
        <sz val="11"/>
        <color theme="1"/>
        <rFont val="Calibri"/>
        <family val="2"/>
      </rPr>
      <t>Homme pensionné</t>
    </r>
  </si>
  <si>
    <r>
      <rPr>
        <sz val="11"/>
        <color theme="1"/>
        <rFont val="Calibri"/>
        <family val="2"/>
      </rPr>
      <t>Couple</t>
    </r>
  </si>
  <si>
    <r>
      <rPr>
        <sz val="11"/>
        <color theme="1"/>
        <rFont val="Calibri"/>
        <family val="2"/>
      </rPr>
      <t>Couple  1 enfant mat (f)</t>
    </r>
  </si>
  <si>
    <r>
      <rPr>
        <sz val="11"/>
        <color theme="1"/>
        <rFont val="Calibri"/>
        <family val="2"/>
      </rPr>
      <t>Couple 1 enfant prim (g)</t>
    </r>
  </si>
  <si>
    <r>
      <rPr>
        <sz val="11"/>
        <color theme="1"/>
        <rFont val="Calibri"/>
        <family val="2"/>
      </rPr>
      <t>Couple  1 enfant sec (f)</t>
    </r>
  </si>
  <si>
    <r>
      <rPr>
        <sz val="11"/>
        <color theme="1"/>
        <rFont val="Calibri"/>
        <family val="2"/>
      </rPr>
      <t>Couple 2 enfants mat-prim</t>
    </r>
  </si>
  <si>
    <r>
      <rPr>
        <sz val="11"/>
        <color theme="1"/>
        <rFont val="Calibri"/>
        <family val="2"/>
      </rPr>
      <t>Couple 2 enfants prim-sec</t>
    </r>
  </si>
  <si>
    <r>
      <rPr>
        <sz val="11"/>
        <color theme="1"/>
        <rFont val="Calibri"/>
        <family val="2"/>
      </rPr>
      <t>Couple pensionné</t>
    </r>
  </si>
  <si>
    <r>
      <rPr>
        <b/>
        <sz val="11"/>
        <color theme="1"/>
        <rFont val="Calibri"/>
        <family val="2"/>
      </rPr>
      <t>Quoi ?</t>
    </r>
  </si>
  <si>
    <r>
      <rPr>
        <b/>
        <sz val="11"/>
        <color theme="1"/>
        <rFont val="Calibri"/>
        <family val="2"/>
      </rPr>
      <t>Par qui ?</t>
    </r>
  </si>
  <si>
    <r>
      <rPr>
        <b/>
        <sz val="11"/>
        <color theme="1"/>
        <rFont val="Calibri"/>
        <family val="2"/>
      </rPr>
      <t>Conditions</t>
    </r>
  </si>
  <si>
    <r>
      <rPr>
        <b/>
        <sz val="11"/>
        <color theme="1"/>
        <rFont val="Calibri"/>
        <family val="2"/>
      </rPr>
      <t>Calcul</t>
    </r>
  </si>
  <si>
    <r>
      <rPr>
        <sz val="11"/>
        <color theme="1"/>
        <rFont val="Calibri"/>
        <family val="2"/>
      </rPr>
      <t xml:space="preserve">relations sociales en tant que capital social, sources :
*de soutien émotionnel
*de soutien instrumental (pratique et matériel)
*soutien social
</t>
    </r>
  </si>
  <si>
    <r>
      <rPr>
        <sz val="11"/>
        <color theme="1"/>
        <rFont val="Calibri"/>
        <family val="2"/>
      </rPr>
      <t xml:space="preserve">Fonctions :
* visites des amis/de la famille (boissons &amp; snacks)
* communication (GSM, ordinateur, connexion internet)
* fixer des souvenirs (appareil photo)
* fêtes : budget alimentation quotidienne*2 (anniversaire, Pâques, Saint-Nicolas, Noël, 2* fête du Printemps ou communion), cartes et cadeaux
*repas pris à l'extérieur (taverne, 6 fois par an) , repas à emporter (frites + sauce +  snack, 6 fois par an)
* convivialité chez soi (meubles salon, lustres, vase, bougies, coussins)
* obligations civiques (collecte des déchets, taxe provinciale, coût carte d'identité)
* matériel de bureau
*budget à dépenser librement : 5 euros par mois (cfr. dosage comme technique d'autocontrôle)
</t>
    </r>
  </si>
  <si>
    <r>
      <rPr>
        <sz val="11"/>
        <color theme="1"/>
        <rFont val="Calibri"/>
        <family val="2"/>
      </rPr>
      <t>Tarif social pour le téléphone et Internet
Exonération / réduction de la taxe provinciale</t>
    </r>
  </si>
  <si>
    <r>
      <rPr>
        <sz val="11"/>
        <color theme="1"/>
        <rFont val="Calibri"/>
        <family val="2"/>
      </rPr>
      <t>Compagnie de téléphone
Province</t>
    </r>
  </si>
  <si>
    <r>
      <rPr>
        <sz val="11"/>
        <color theme="1"/>
        <rFont val="Calibri"/>
        <family val="2"/>
      </rPr>
      <t>RIS, handicap spécifique ou 65+ avec
 allocation majorée
RIS ou allocation majorée</t>
    </r>
  </si>
  <si>
    <r>
      <rPr>
        <sz val="11"/>
        <color theme="1"/>
        <rFont val="Calibri"/>
        <family val="2"/>
      </rPr>
      <t>Réduction de 40% sur abonnement internet, 3,1 euros de réduction sur
communications
0 au lieu de 36 euros</t>
    </r>
  </si>
  <si>
    <r>
      <rPr>
        <sz val="11"/>
        <color theme="1"/>
        <rFont val="Calibri"/>
        <family val="2"/>
      </rPr>
      <t>contenu panier entretien des relations principalement sous réserve des groupes de réflexion</t>
    </r>
  </si>
  <si>
    <r>
      <rPr>
        <b/>
        <sz val="11"/>
        <color theme="1"/>
        <rFont val="Calibri"/>
        <family val="2"/>
      </rPr>
      <t>Critères</t>
    </r>
  </si>
  <si>
    <r>
      <rPr>
        <b/>
        <sz val="11"/>
        <color theme="1"/>
        <rFont val="Calibri"/>
        <family val="2"/>
      </rPr>
      <t>avantages sociaux</t>
    </r>
  </si>
  <si>
    <r>
      <rPr>
        <sz val="11"/>
        <color theme="1"/>
        <rFont val="Calibri"/>
        <family val="2"/>
      </rPr>
      <t>Femmes isolée</t>
    </r>
  </si>
  <si>
    <r>
      <rPr>
        <sz val="11"/>
        <color theme="1"/>
        <rFont val="Calibri"/>
        <family val="2"/>
      </rPr>
      <t>Homme isolé</t>
    </r>
  </si>
  <si>
    <r>
      <rPr>
        <sz val="11"/>
        <color theme="1"/>
        <rFont val="Calibri"/>
        <family val="2"/>
      </rPr>
      <t>Ménage monoparental 1 enfant mat (f)</t>
    </r>
  </si>
  <si>
    <r>
      <rPr>
        <sz val="11"/>
        <color theme="1"/>
        <rFont val="Calibri"/>
        <family val="2"/>
      </rPr>
      <t>Ménage monoparental 1 enfant prim (g)</t>
    </r>
  </si>
  <si>
    <r>
      <rPr>
        <sz val="11"/>
        <color theme="1"/>
        <rFont val="Calibri"/>
        <family val="2"/>
      </rPr>
      <t>Ménage monoparental 1 enfant sec (f)</t>
    </r>
  </si>
  <si>
    <r>
      <rPr>
        <sz val="11"/>
        <color theme="1"/>
        <rFont val="Calibri"/>
        <family val="2"/>
      </rPr>
      <t>Ménage monoparental 2 enfants mat-prim</t>
    </r>
  </si>
  <si>
    <r>
      <rPr>
        <sz val="11"/>
        <color theme="1"/>
        <rFont val="Calibri"/>
        <family val="2"/>
      </rPr>
      <t>Ménage monoparental 2 enfants prim-sec</t>
    </r>
  </si>
  <si>
    <r>
      <rPr>
        <sz val="11"/>
        <color theme="1"/>
        <rFont val="Calibri"/>
        <family val="2"/>
      </rPr>
      <t>Homme pensionné</t>
    </r>
  </si>
  <si>
    <r>
      <rPr>
        <sz val="11"/>
        <color theme="1"/>
        <rFont val="Calibri"/>
        <family val="2"/>
      </rPr>
      <t>Couple</t>
    </r>
  </si>
  <si>
    <r>
      <rPr>
        <sz val="11"/>
        <color theme="1"/>
        <rFont val="Calibri"/>
        <family val="2"/>
      </rPr>
      <t>Couple  1 enfant mat (f)</t>
    </r>
  </si>
  <si>
    <r>
      <rPr>
        <sz val="11"/>
        <color theme="1"/>
        <rFont val="Calibri"/>
        <family val="2"/>
      </rPr>
      <t>Couple 1 enfant prim (g)</t>
    </r>
  </si>
  <si>
    <r>
      <rPr>
        <sz val="11"/>
        <color theme="1"/>
        <rFont val="Calibri"/>
        <family val="2"/>
      </rPr>
      <t>Couple  1 enfant sec (f)</t>
    </r>
  </si>
  <si>
    <r>
      <rPr>
        <sz val="11"/>
        <color theme="1"/>
        <rFont val="Calibri"/>
        <family val="2"/>
      </rPr>
      <t>Couple 2 enfants mat-prim</t>
    </r>
  </si>
  <si>
    <r>
      <rPr>
        <sz val="11"/>
        <color theme="1"/>
        <rFont val="Calibri"/>
        <family val="2"/>
      </rPr>
      <t>Couple 2 enfants prim-sec</t>
    </r>
  </si>
  <si>
    <r>
      <rPr>
        <sz val="11"/>
        <color theme="1"/>
        <rFont val="Calibri"/>
        <family val="2"/>
      </rPr>
      <t>Couple pensionné</t>
    </r>
  </si>
  <si>
    <r>
      <rPr>
        <b/>
        <sz val="11"/>
        <color theme="1"/>
        <rFont val="Calibri"/>
        <family val="2"/>
      </rPr>
      <t>Quoi ?</t>
    </r>
  </si>
  <si>
    <r>
      <rPr>
        <b/>
        <sz val="11"/>
        <color theme="1"/>
        <rFont val="Calibri"/>
        <family val="2"/>
      </rPr>
      <t>Par qui ?</t>
    </r>
  </si>
  <si>
    <r>
      <rPr>
        <b/>
        <sz val="11"/>
        <color theme="1"/>
        <rFont val="Calibri"/>
        <family val="2"/>
      </rPr>
      <t>Conditions</t>
    </r>
  </si>
  <si>
    <r>
      <rPr>
        <b/>
        <sz val="11"/>
        <color theme="1"/>
        <rFont val="Calibri"/>
        <family val="2"/>
      </rPr>
      <t>Calcul</t>
    </r>
  </si>
  <si>
    <r>
      <rPr>
        <sz val="11"/>
        <color theme="1"/>
        <rFont val="Calibri"/>
        <family val="2"/>
      </rPr>
      <t>Décret flamand Mobilité de base
Pas de voiture (mais coût calculé (=210 euros si 10.000km/an) si indispensable)</t>
    </r>
  </si>
  <si>
    <r>
      <rPr>
        <sz val="11"/>
        <color theme="1"/>
        <rFont val="Calibri"/>
        <family val="2"/>
      </rPr>
      <t>coût :
* achat et entretien d'un vélo
*abonnement bus chaque membre de la famille
* Rail Pass, chaque membre de la famille
* Utilisation cambio (six demi-journées par an + 1 journée complète par an), 
nombre moyen de km comme observé</t>
    </r>
  </si>
  <si>
    <r>
      <rPr>
        <sz val="11"/>
        <color theme="1"/>
        <rFont val="Calibri"/>
        <family val="2"/>
      </rPr>
      <t>Réduction De Lijn</t>
    </r>
  </si>
  <si>
    <r>
      <rPr>
        <sz val="11"/>
        <color theme="1"/>
        <rFont val="Calibri"/>
        <family val="2"/>
      </rPr>
      <t>De Lijn</t>
    </r>
  </si>
  <si>
    <r>
      <rPr>
        <sz val="11"/>
        <color theme="1"/>
        <rFont val="Calibri"/>
        <family val="2"/>
      </rPr>
      <t>Revenu d'intégration ou allocation majorée (AM)</t>
    </r>
  </si>
  <si>
    <r>
      <rPr>
        <sz val="11"/>
        <color theme="1"/>
        <rFont val="Calibri"/>
        <family val="2"/>
      </rPr>
      <t xml:space="preserve">omnipas et buzypass 41€ par an pour revenu d'intégration, 51€ AM,  au lieu de </t>
    </r>
  </si>
  <si>
    <r>
      <rPr>
        <sz val="11"/>
        <color theme="1"/>
        <rFont val="Calibri"/>
        <family val="2"/>
      </rPr>
      <t>Faisabilité et acceptabilité : brève analyse dans les groupes de réflexion</t>
    </r>
  </si>
  <si>
    <r>
      <rPr>
        <sz val="11"/>
        <color theme="1"/>
        <rFont val="Calibri"/>
        <family val="2"/>
      </rPr>
      <t>Femmes isolée</t>
    </r>
  </si>
  <si>
    <r>
      <rPr>
        <sz val="11"/>
        <color theme="1"/>
        <rFont val="Calibri"/>
        <family val="2"/>
      </rPr>
      <t>Homme isolé</t>
    </r>
  </si>
  <si>
    <r>
      <rPr>
        <sz val="11"/>
        <color theme="1"/>
        <rFont val="Calibri"/>
        <family val="2"/>
      </rPr>
      <t>Ménage monoparental 1 enfant mat (f)</t>
    </r>
  </si>
  <si>
    <r>
      <rPr>
        <sz val="11"/>
        <color theme="1"/>
        <rFont val="Calibri"/>
        <family val="2"/>
      </rPr>
      <t>Ménage monoparental 1 enfant prim (g)</t>
    </r>
  </si>
  <si>
    <r>
      <rPr>
        <sz val="11"/>
        <color theme="1"/>
        <rFont val="Calibri"/>
        <family val="2"/>
      </rPr>
      <t>Ménage monoparental 1 enfant sec (f)</t>
    </r>
  </si>
  <si>
    <r>
      <rPr>
        <sz val="11"/>
        <color theme="1"/>
        <rFont val="Calibri"/>
        <family val="2"/>
      </rPr>
      <t>Ménage monoparental 2 enfants mat-prim</t>
    </r>
  </si>
  <si>
    <r>
      <rPr>
        <sz val="11"/>
        <color theme="1"/>
        <rFont val="Calibri"/>
        <family val="2"/>
      </rPr>
      <t>Ménage monoparental 2 enfants prim-sec</t>
    </r>
  </si>
  <si>
    <r>
      <rPr>
        <sz val="11"/>
        <color theme="1"/>
        <rFont val="Calibri"/>
        <family val="2"/>
      </rPr>
      <t>Homme pensionné</t>
    </r>
  </si>
  <si>
    <r>
      <rPr>
        <sz val="11"/>
        <color theme="1"/>
        <rFont val="Calibri"/>
        <family val="2"/>
      </rPr>
      <t>Couple</t>
    </r>
  </si>
  <si>
    <r>
      <rPr>
        <sz val="11"/>
        <color theme="1"/>
        <rFont val="Calibri"/>
        <family val="2"/>
      </rPr>
      <t>Couple  1 enfant mat (f)</t>
    </r>
  </si>
  <si>
    <r>
      <rPr>
        <sz val="11"/>
        <color theme="1"/>
        <rFont val="Calibri"/>
        <family val="2"/>
      </rPr>
      <t>Couple 1 enfant prim (g)</t>
    </r>
  </si>
  <si>
    <r>
      <rPr>
        <sz val="11"/>
        <color theme="1"/>
        <rFont val="Calibri"/>
        <family val="2"/>
      </rPr>
      <t>Couple  1 enfant sec (f)</t>
    </r>
  </si>
  <si>
    <r>
      <rPr>
        <sz val="11"/>
        <color theme="1"/>
        <rFont val="Calibri"/>
        <family val="2"/>
      </rPr>
      <t>Couple 2 enfants mat-prim</t>
    </r>
  </si>
  <si>
    <r>
      <rPr>
        <sz val="11"/>
        <color theme="1"/>
        <rFont val="Calibri"/>
        <family val="2"/>
      </rPr>
      <t>Couple 2 enfants prim-sec</t>
    </r>
  </si>
  <si>
    <r>
      <rPr>
        <sz val="11"/>
        <color theme="1"/>
        <rFont val="Calibri"/>
        <family val="2"/>
      </rPr>
      <t>Couple pensionné</t>
    </r>
  </si>
  <si>
    <r>
      <rPr>
        <sz val="9"/>
        <color theme="1"/>
        <rFont val="Times New Roman"/>
        <family val="1"/>
      </rPr>
      <t>Alimentation</t>
    </r>
  </si>
  <si>
    <r>
      <rPr>
        <sz val="9"/>
        <color theme="1"/>
        <rFont val="Times New Roman"/>
        <family val="1"/>
      </rPr>
      <t>Habillement</t>
    </r>
  </si>
  <si>
    <r>
      <rPr>
        <sz val="9"/>
        <color theme="1"/>
        <rFont val="Times New Roman"/>
        <family val="1"/>
      </rPr>
      <t>Santé</t>
    </r>
  </si>
  <si>
    <r>
      <rPr>
        <sz val="9"/>
        <color theme="1"/>
        <rFont val="Times New Roman"/>
        <family val="1"/>
      </rPr>
      <t>Logement</t>
    </r>
  </si>
  <si>
    <r>
      <rPr>
        <sz val="9"/>
        <color theme="1"/>
        <rFont val="Times New Roman"/>
        <family val="1"/>
      </rPr>
      <t>Sécurité</t>
    </r>
  </si>
  <si>
    <r>
      <rPr>
        <sz val="9"/>
        <color theme="1"/>
        <rFont val="Times New Roman"/>
        <family val="1"/>
      </rPr>
      <t>Temps consacré aux enfants</t>
    </r>
  </si>
  <si>
    <r>
      <rPr>
        <sz val="9"/>
        <color theme="1"/>
        <rFont val="Times New Roman"/>
        <family val="1"/>
      </rPr>
      <t>Détente</t>
    </r>
  </si>
  <si>
    <r>
      <rPr>
        <sz val="9"/>
        <color theme="1"/>
        <rFont val="Times New Roman"/>
        <family val="1"/>
      </rPr>
      <t>Relations</t>
    </r>
  </si>
  <si>
    <r>
      <rPr>
        <sz val="9"/>
        <color theme="1"/>
        <rFont val="Times New Roman"/>
        <family val="1"/>
      </rPr>
      <t>Mobilité</t>
    </r>
  </si>
  <si>
    <r>
      <rPr>
        <sz val="9"/>
        <color theme="1"/>
        <rFont val="Times New Roman"/>
        <family val="1"/>
      </rPr>
      <t>Imprévus</t>
    </r>
  </si>
  <si>
    <r>
      <rPr>
        <sz val="9"/>
        <rFont val="Times New Roman"/>
        <family val="1"/>
      </rPr>
      <t>total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</si>
</sst>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0.0"/>
  </numFmts>
  <fonts count="14" x14ac:knownFonts="1">
    <font>
      <sz val="11"/>
      <color theme="1"/>
      <name val="Calibri"/>
      <family val="2"/>
      <scheme val="minor"/>
    </font>
    <font>
      <b/>
      <sz val="11"/>
      <color theme="1"/>
      <name val="Calibri"/>
      <family val="2"/>
      <scheme val="minor"/>
    </font>
    <font>
      <sz val="11"/>
      <color indexed="23"/>
      <name val="Calibri"/>
      <family val="2"/>
    </font>
    <font>
      <b/>
      <sz val="11"/>
      <name val="Calibri"/>
      <family val="2"/>
      <scheme val="minor"/>
    </font>
    <font>
      <b/>
      <sz val="10"/>
      <color theme="1"/>
      <name val="Calibri"/>
      <family val="2"/>
      <scheme val="minor"/>
    </font>
    <font>
      <b/>
      <sz val="11"/>
      <color indexed="8"/>
      <name val="Calibri"/>
      <family val="2"/>
    </font>
    <font>
      <sz val="11"/>
      <color rgb="FFFF0000"/>
      <name val="Calibri"/>
      <family val="2"/>
      <scheme val="minor"/>
    </font>
    <font>
      <sz val="9"/>
      <color theme="1"/>
      <name val="Times New Roman"/>
      <family val="1"/>
    </font>
    <font>
      <sz val="11"/>
      <name val="Calibri"/>
      <family val="2"/>
      <scheme val="minor"/>
    </font>
    <font>
      <sz val="9"/>
      <name val="Times New Roman"/>
      <family val="1"/>
    </font>
    <font>
      <b/>
      <sz val="11"/>
      <color theme="1"/>
      <name val="Calibri"/>
      <family val="2"/>
    </font>
    <font>
      <sz val="11"/>
      <color theme="1"/>
      <name val="Calibri"/>
      <family val="2"/>
    </font>
    <font>
      <i/>
      <sz val="11"/>
      <color theme="1"/>
      <name val="Calibri"/>
      <family val="2"/>
    </font>
    <font>
      <b/>
      <i/>
      <sz val="11"/>
      <color theme="1"/>
      <name val="Calibri"/>
      <family val="2"/>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59996337778862885"/>
        <bgColor indexed="64"/>
      </patternFill>
    </fill>
    <fill>
      <patternFill patternType="solid">
        <fgColor theme="0"/>
        <bgColor indexed="64"/>
      </patternFill>
    </fill>
    <fill>
      <patternFill patternType="solid">
        <fgColor theme="5" tint="0.39997558519241921"/>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64">
    <xf numFmtId="0" fontId="0" fillId="0" borderId="0" xfId="0"/>
    <xf numFmtId="0" fontId="0" fillId="0" borderId="0" xfId="0" applyAlignment="1">
      <alignment vertical="center"/>
    </xf>
    <xf numFmtId="0" fontId="1" fillId="2" borderId="1" xfId="0" applyFont="1" applyFill="1" applyBorder="1" applyAlignment="1">
      <alignment vertical="center"/>
    </xf>
    <xf numFmtId="0" fontId="0" fillId="3" borderId="1" xfId="0" applyFill="1" applyBorder="1" applyAlignment="1">
      <alignment vertical="center"/>
    </xf>
    <xf numFmtId="0" fontId="1" fillId="4" borderId="1" xfId="0" applyFont="1" applyFill="1" applyBorder="1" applyAlignment="1">
      <alignment horizontal="center" vertical="center"/>
    </xf>
    <xf numFmtId="0" fontId="0" fillId="3" borderId="1" xfId="0" applyFill="1" applyBorder="1" applyAlignment="1">
      <alignment vertical="center" wrapText="1"/>
    </xf>
    <xf numFmtId="0" fontId="0" fillId="4" borderId="1" xfId="0" applyFill="1" applyBorder="1" applyAlignment="1">
      <alignment vertical="center" wrapText="1"/>
    </xf>
    <xf numFmtId="0" fontId="0" fillId="4" borderId="1" xfId="0" applyFill="1" applyBorder="1" applyAlignment="1">
      <alignment vertical="center"/>
    </xf>
    <xf numFmtId="0" fontId="0" fillId="0" borderId="1" xfId="0" applyBorder="1" applyAlignment="1">
      <alignment vertical="center"/>
    </xf>
    <xf numFmtId="0" fontId="0" fillId="0" borderId="1" xfId="0" applyBorder="1" applyAlignment="1">
      <alignment vertical="center" textRotation="90"/>
    </xf>
    <xf numFmtId="2" fontId="0" fillId="0" borderId="1" xfId="0" applyNumberFormat="1" applyBorder="1" applyAlignment="1">
      <alignment vertical="center"/>
    </xf>
    <xf numFmtId="0" fontId="0" fillId="0" borderId="1" xfId="0" applyBorder="1" applyAlignment="1">
      <alignment vertical="center"/>
    </xf>
    <xf numFmtId="0" fontId="0" fillId="0" borderId="0" xfId="0" applyFill="1"/>
    <xf numFmtId="164" fontId="1" fillId="5" borderId="2" xfId="0" applyNumberFormat="1" applyFont="1" applyFill="1" applyBorder="1" applyAlignment="1">
      <alignment horizontal="center" vertical="top" wrapText="1"/>
    </xf>
    <xf numFmtId="164" fontId="1" fillId="6" borderId="3" xfId="0" applyNumberFormat="1" applyFont="1" applyFill="1" applyBorder="1" applyAlignment="1">
      <alignment horizontal="center" vertical="top" wrapText="1"/>
    </xf>
    <xf numFmtId="164" fontId="1" fillId="0" borderId="3" xfId="0" applyNumberFormat="1" applyFont="1" applyBorder="1" applyAlignment="1">
      <alignment horizontal="center" vertical="top" wrapText="1"/>
    </xf>
    <xf numFmtId="164" fontId="1" fillId="5" borderId="3" xfId="0" applyNumberFormat="1" applyFont="1" applyFill="1" applyBorder="1" applyAlignment="1">
      <alignment horizontal="center" vertical="top" wrapText="1"/>
    </xf>
    <xf numFmtId="0" fontId="1" fillId="5" borderId="3" xfId="0" applyFont="1" applyFill="1" applyBorder="1" applyAlignment="1">
      <alignment horizontal="center" vertical="top" wrapText="1"/>
    </xf>
    <xf numFmtId="164" fontId="1" fillId="0" borderId="4" xfId="0" applyNumberFormat="1" applyFont="1" applyBorder="1" applyAlignment="1">
      <alignment horizontal="center" vertical="top" wrapText="1"/>
    </xf>
    <xf numFmtId="0" fontId="2" fillId="0" borderId="0" xfId="0" applyFont="1" applyFill="1"/>
    <xf numFmtId="0" fontId="0" fillId="0" borderId="0" xfId="0" applyFill="1" applyAlignment="1">
      <alignment horizontal="center"/>
    </xf>
    <xf numFmtId="0" fontId="1" fillId="0" borderId="0" xfId="0" applyFont="1" applyFill="1"/>
    <xf numFmtId="0" fontId="0" fillId="0" borderId="1" xfId="0" applyFill="1" applyBorder="1"/>
    <xf numFmtId="164" fontId="0" fillId="5" borderId="5" xfId="0" applyNumberFormat="1" applyFill="1" applyBorder="1"/>
    <xf numFmtId="164" fontId="0" fillId="6" borderId="6" xfId="0" applyNumberFormat="1" applyFill="1" applyBorder="1"/>
    <xf numFmtId="164" fontId="0" fillId="0" borderId="6" xfId="0" applyNumberFormat="1" applyBorder="1"/>
    <xf numFmtId="164" fontId="0" fillId="5" borderId="1" xfId="0" applyNumberFormat="1" applyFill="1" applyBorder="1"/>
    <xf numFmtId="0" fontId="0" fillId="5" borderId="1" xfId="0" applyFill="1" applyBorder="1"/>
    <xf numFmtId="164" fontId="0" fillId="0" borderId="1" xfId="0" applyNumberFormat="1" applyBorder="1"/>
    <xf numFmtId="164" fontId="3" fillId="7" borderId="7" xfId="0" applyNumberFormat="1" applyFont="1" applyFill="1" applyBorder="1"/>
    <xf numFmtId="164" fontId="2" fillId="0" borderId="0" xfId="0" applyNumberFormat="1" applyFont="1" applyFill="1"/>
    <xf numFmtId="1" fontId="0" fillId="0" borderId="0" xfId="0" applyNumberFormat="1"/>
    <xf numFmtId="2" fontId="0" fillId="0" borderId="0" xfId="0" applyNumberFormat="1"/>
    <xf numFmtId="2" fontId="0" fillId="0" borderId="0" xfId="0" applyNumberFormat="1" applyAlignment="1">
      <alignment horizontal="center"/>
    </xf>
    <xf numFmtId="1" fontId="4" fillId="0" borderId="0" xfId="0" applyNumberFormat="1" applyFont="1"/>
    <xf numFmtId="1" fontId="1" fillId="0" borderId="0" xfId="0" applyNumberFormat="1" applyFont="1" applyFill="1"/>
    <xf numFmtId="1" fontId="0" fillId="0" borderId="0" xfId="0" applyNumberFormat="1" applyFill="1"/>
    <xf numFmtId="164" fontId="0" fillId="0" borderId="0" xfId="0" applyNumberFormat="1" applyFill="1"/>
    <xf numFmtId="164" fontId="5" fillId="0" borderId="0" xfId="0" applyNumberFormat="1" applyFont="1" applyFill="1"/>
    <xf numFmtId="0" fontId="0" fillId="0" borderId="0" xfId="0" applyFill="1" applyBorder="1"/>
    <xf numFmtId="0" fontId="1" fillId="0" borderId="0" xfId="0" applyFont="1" applyAlignment="1">
      <alignment vertical="center"/>
    </xf>
    <xf numFmtId="0" fontId="0" fillId="8" borderId="0" xfId="0" applyFill="1" applyAlignment="1">
      <alignment vertical="top" wrapText="1"/>
    </xf>
    <xf numFmtId="0" fontId="1" fillId="8" borderId="1" xfId="0" applyFont="1" applyFill="1" applyBorder="1" applyAlignment="1">
      <alignment horizontal="center" vertical="center"/>
    </xf>
    <xf numFmtId="0" fontId="0" fillId="8" borderId="1" xfId="0" applyFill="1" applyBorder="1" applyAlignment="1">
      <alignment vertical="center"/>
    </xf>
    <xf numFmtId="0" fontId="0" fillId="8" borderId="1" xfId="0" applyFill="1" applyBorder="1" applyAlignment="1">
      <alignment vertical="center" wrapText="1"/>
    </xf>
    <xf numFmtId="165" fontId="0" fillId="0" borderId="1" xfId="0" applyNumberFormat="1" applyBorder="1" applyAlignment="1">
      <alignment vertical="center"/>
    </xf>
    <xf numFmtId="0" fontId="0" fillId="8" borderId="0" xfId="0" applyFill="1" applyAlignment="1">
      <alignment vertical="center"/>
    </xf>
    <xf numFmtId="0" fontId="0" fillId="0" borderId="0" xfId="0" applyAlignment="1">
      <alignment vertical="center" wrapText="1"/>
    </xf>
    <xf numFmtId="1" fontId="0" fillId="0" borderId="1" xfId="0" applyNumberFormat="1" applyBorder="1" applyAlignment="1">
      <alignment vertical="center"/>
    </xf>
    <xf numFmtId="0" fontId="7" fillId="0" borderId="11" xfId="0" applyFont="1" applyBorder="1" applyAlignment="1">
      <alignment horizontal="justify" vertical="center" wrapText="1"/>
    </xf>
    <xf numFmtId="0" fontId="9" fillId="0" borderId="0" xfId="0" applyFont="1" applyFill="1" applyBorder="1" applyAlignment="1">
      <alignment horizontal="justify" vertical="center" wrapText="1"/>
    </xf>
    <xf numFmtId="0" fontId="8" fillId="0" borderId="0" xfId="0" applyFont="1"/>
    <xf numFmtId="0" fontId="0" fillId="0" borderId="0" xfId="0" applyAlignment="1">
      <alignment textRotation="90"/>
    </xf>
    <xf numFmtId="0" fontId="0" fillId="0" borderId="1" xfId="0" applyBorder="1" applyAlignment="1">
      <alignment vertical="center"/>
    </xf>
    <xf numFmtId="2" fontId="0" fillId="0" borderId="0" xfId="0" applyNumberFormat="1" applyFill="1"/>
    <xf numFmtId="2" fontId="6" fillId="0" borderId="0" xfId="0" applyNumberFormat="1" applyFont="1" applyFill="1"/>
    <xf numFmtId="1" fontId="8" fillId="0" borderId="0" xfId="0" applyNumberFormat="1" applyFont="1" applyFill="1"/>
    <xf numFmtId="0" fontId="0" fillId="2" borderId="1" xfId="0" applyFill="1" applyBorder="1" applyAlignment="1">
      <alignment vertical="center" wrapText="1"/>
    </xf>
    <xf numFmtId="0" fontId="0" fillId="2" borderId="1" xfId="0" applyFill="1" applyBorder="1" applyAlignment="1">
      <alignment vertical="center"/>
    </xf>
    <xf numFmtId="0" fontId="1" fillId="2" borderId="1" xfId="0" applyFont="1" applyFill="1" applyBorder="1" applyAlignment="1">
      <alignment horizontal="center" vertical="center"/>
    </xf>
    <xf numFmtId="0" fontId="0" fillId="0" borderId="1" xfId="0" applyBorder="1" applyAlignment="1">
      <alignmen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190499</xdr:rowOff>
    </xdr:from>
    <xdr:to>
      <xdr:col>2</xdr:col>
      <xdr:colOff>2107406</xdr:colOff>
      <xdr:row>70</xdr:row>
      <xdr:rowOff>71437</xdr:rowOff>
    </xdr:to>
    <xdr:pic>
      <xdr:nvPicPr>
        <xdr:cNvPr id="2" name="Afbeelding 1"/>
        <xdr:cNvPicPr/>
      </xdr:nvPicPr>
      <xdr:blipFill rotWithShape="1">
        <a:blip xmlns:r="http://schemas.openxmlformats.org/officeDocument/2006/relationships" r:embed="rId1"/>
        <a:srcRect l="29449" t="20295" r="30513" b="14705"/>
        <a:stretch/>
      </xdr:blipFill>
      <xdr:spPr bwMode="auto">
        <a:xfrm>
          <a:off x="0" y="12906374"/>
          <a:ext cx="10287000" cy="6929438"/>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0</xdr:rowOff>
    </xdr:from>
    <xdr:to>
      <xdr:col>26</xdr:col>
      <xdr:colOff>184164</xdr:colOff>
      <xdr:row>39</xdr:row>
      <xdr:rowOff>130129</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219200" y="762000"/>
          <a:ext cx="14814564" cy="67976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D4" zoomScale="80" zoomScaleNormal="80" workbookViewId="0">
      <selection activeCell="A8" sqref="A8"/>
    </sheetView>
  </sheetViews>
  <sheetFormatPr defaultColWidth="9.140625" defaultRowHeight="15" x14ac:dyDescent="0.25"/>
  <cols>
    <col min="1" max="1" width="108.42578125" style="1" bestFit="1" customWidth="1"/>
    <col min="2" max="2" width="35" style="1" bestFit="1" customWidth="1"/>
    <col min="3" max="3" width="75.42578125" style="1" customWidth="1"/>
    <col min="4" max="4" width="46.85546875" style="1" bestFit="1" customWidth="1"/>
    <col min="5" max="5" width="53.5703125" style="1" bestFit="1" customWidth="1"/>
    <col min="6" max="20" width="5.7109375" style="1" bestFit="1" customWidth="1"/>
    <col min="21" max="16384" width="9.140625" style="1"/>
  </cols>
  <sheetData>
    <row r="1" spans="1:20" ht="207" x14ac:dyDescent="0.25">
      <c r="A1" s="2" t="s">
        <v>0</v>
      </c>
      <c r="B1" s="59" t="s">
        <v>1</v>
      </c>
      <c r="C1" s="60"/>
      <c r="D1" s="60"/>
      <c r="E1" s="60"/>
      <c r="F1" s="9" t="s">
        <v>2</v>
      </c>
      <c r="G1" s="9" t="s">
        <v>3</v>
      </c>
      <c r="H1" s="9" t="s">
        <v>4</v>
      </c>
      <c r="I1" s="9" t="s">
        <v>5</v>
      </c>
      <c r="J1" s="9" t="s">
        <v>6</v>
      </c>
      <c r="K1" s="9" t="s">
        <v>7</v>
      </c>
      <c r="L1" s="9" t="s">
        <v>8</v>
      </c>
      <c r="M1" s="9" t="s">
        <v>9</v>
      </c>
      <c r="N1" s="9" t="s">
        <v>10</v>
      </c>
      <c r="O1" s="9" t="s">
        <v>11</v>
      </c>
      <c r="P1" s="9" t="s">
        <v>12</v>
      </c>
      <c r="Q1" s="9" t="s">
        <v>13</v>
      </c>
      <c r="R1" s="9" t="s">
        <v>14</v>
      </c>
      <c r="S1" s="9" t="s">
        <v>15</v>
      </c>
      <c r="T1" s="9" t="s">
        <v>16</v>
      </c>
    </row>
    <row r="2" spans="1:20" x14ac:dyDescent="0.25">
      <c r="A2" s="3"/>
      <c r="B2" s="42" t="s">
        <v>17</v>
      </c>
      <c r="C2" s="42" t="s">
        <v>18</v>
      </c>
      <c r="D2" s="42" t="s">
        <v>19</v>
      </c>
      <c r="E2" s="42" t="s">
        <v>20</v>
      </c>
      <c r="F2" s="8"/>
      <c r="G2" s="8"/>
      <c r="H2" s="8"/>
      <c r="I2" s="8"/>
      <c r="J2" s="8"/>
      <c r="K2" s="8"/>
      <c r="L2" s="8"/>
      <c r="M2" s="8"/>
      <c r="N2" s="8"/>
      <c r="O2" s="8"/>
      <c r="P2" s="8"/>
      <c r="Q2" s="8"/>
      <c r="R2" s="8"/>
      <c r="S2" s="8"/>
      <c r="T2" s="8"/>
    </row>
    <row r="3" spans="1:20" ht="30" x14ac:dyDescent="0.25">
      <c r="A3" s="5" t="s">
        <v>21</v>
      </c>
      <c r="B3" s="44"/>
      <c r="C3" s="43"/>
      <c r="D3" s="43"/>
      <c r="E3" s="43"/>
      <c r="F3" s="8"/>
      <c r="G3" s="8"/>
      <c r="H3" s="8"/>
      <c r="I3" s="8"/>
      <c r="J3" s="8"/>
      <c r="K3" s="8"/>
      <c r="L3" s="8"/>
      <c r="M3" s="8"/>
      <c r="N3" s="8"/>
      <c r="O3" s="8"/>
      <c r="P3" s="8"/>
      <c r="Q3" s="8"/>
      <c r="R3" s="8"/>
      <c r="S3" s="8"/>
      <c r="T3" s="8"/>
    </row>
    <row r="4" spans="1:20" ht="74.25" customHeight="1" x14ac:dyDescent="0.25">
      <c r="A4" s="5" t="s">
        <v>22</v>
      </c>
      <c r="B4" s="44"/>
      <c r="C4" s="43"/>
      <c r="D4" s="43"/>
      <c r="E4" s="43"/>
      <c r="F4" s="8"/>
      <c r="G4" s="8"/>
      <c r="H4" s="8"/>
      <c r="I4" s="8"/>
      <c r="J4" s="8"/>
      <c r="K4" s="8"/>
      <c r="L4" s="8"/>
      <c r="M4" s="8"/>
      <c r="N4" s="8"/>
      <c r="O4" s="8"/>
      <c r="P4" s="8"/>
      <c r="Q4" s="8"/>
      <c r="R4" s="8"/>
      <c r="S4" s="8"/>
      <c r="T4" s="8"/>
    </row>
    <row r="5" spans="1:20" x14ac:dyDescent="0.25">
      <c r="A5" s="3" t="s">
        <v>23</v>
      </c>
      <c r="B5" s="43"/>
      <c r="C5" s="43"/>
      <c r="D5" s="43"/>
      <c r="E5" s="43"/>
      <c r="F5" s="8"/>
      <c r="G5" s="8"/>
      <c r="H5" s="8"/>
      <c r="I5" s="8"/>
      <c r="J5" s="8"/>
      <c r="K5" s="8"/>
      <c r="L5" s="8"/>
      <c r="M5" s="8"/>
      <c r="N5" s="8"/>
      <c r="O5" s="8"/>
      <c r="P5" s="8"/>
      <c r="Q5" s="8"/>
      <c r="R5" s="8"/>
      <c r="S5" s="8"/>
      <c r="T5" s="8"/>
    </row>
    <row r="6" spans="1:20" ht="150" x14ac:dyDescent="0.25">
      <c r="A6" s="5" t="s">
        <v>24</v>
      </c>
      <c r="B6" s="44" t="s">
        <v>25</v>
      </c>
      <c r="C6" s="43" t="s">
        <v>26</v>
      </c>
      <c r="D6" s="44" t="s">
        <v>27</v>
      </c>
      <c r="E6" s="44" t="s">
        <v>28</v>
      </c>
      <c r="F6" s="10">
        <v>-1.2450081200682348</v>
      </c>
      <c r="G6" s="10">
        <v>-1.2542954488353359</v>
      </c>
      <c r="H6" s="10">
        <v>-1.2524710188203585</v>
      </c>
      <c r="I6" s="10">
        <v>-1.2454159710696331</v>
      </c>
      <c r="J6" s="10">
        <v>-1.2456787656957999</v>
      </c>
      <c r="K6" s="10">
        <v>-1.2500953843600655</v>
      </c>
      <c r="L6" s="10">
        <v>-1.2505827222336166</v>
      </c>
      <c r="M6" s="10">
        <v>-1.2535021444145116</v>
      </c>
      <c r="N6" s="10">
        <v>-1.252524337397972</v>
      </c>
      <c r="O6" s="10">
        <v>-1.2505483177777705</v>
      </c>
      <c r="P6" s="10">
        <v>-1.2471408314789869</v>
      </c>
      <c r="Q6" s="10">
        <v>-1.254282455227326</v>
      </c>
      <c r="R6" s="10">
        <v>-1.2475878888243415</v>
      </c>
      <c r="S6" s="10">
        <v>-1.2472902717460101</v>
      </c>
      <c r="T6" s="10">
        <v>-1.2540360146095395</v>
      </c>
    </row>
    <row r="7" spans="1:20" ht="30" x14ac:dyDescent="0.25">
      <c r="A7" s="5" t="s">
        <v>29</v>
      </c>
      <c r="B7" s="44"/>
      <c r="C7" s="43"/>
      <c r="D7" s="43"/>
      <c r="E7" s="43"/>
      <c r="F7" s="8"/>
      <c r="G7" s="8"/>
      <c r="H7" s="8"/>
      <c r="I7" s="8"/>
      <c r="J7" s="8"/>
      <c r="K7" s="8"/>
      <c r="L7" s="8"/>
      <c r="M7" s="8"/>
      <c r="N7" s="8"/>
      <c r="O7" s="8"/>
      <c r="P7" s="8"/>
      <c r="Q7" s="8"/>
      <c r="R7" s="8"/>
      <c r="S7" s="8"/>
      <c r="T7" s="8"/>
    </row>
    <row r="8" spans="1:20" ht="45" x14ac:dyDescent="0.25">
      <c r="A8" s="5" t="s">
        <v>30</v>
      </c>
      <c r="B8" s="44"/>
      <c r="C8" s="43"/>
      <c r="D8" s="43"/>
      <c r="E8" s="43"/>
      <c r="F8" s="8"/>
      <c r="G8" s="8"/>
      <c r="H8" s="8"/>
      <c r="I8" s="8"/>
      <c r="J8" s="8"/>
      <c r="K8" s="8"/>
      <c r="L8" s="8"/>
      <c r="M8" s="8"/>
      <c r="N8" s="8"/>
      <c r="O8" s="8"/>
      <c r="P8" s="8"/>
      <c r="Q8" s="8"/>
      <c r="R8" s="8"/>
      <c r="S8" s="8"/>
      <c r="T8" s="8"/>
    </row>
  </sheetData>
  <mergeCells count="1">
    <mergeCell ref="B1:E1"/>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zoomScale="90" zoomScaleNormal="90" workbookViewId="0">
      <selection activeCell="A6" sqref="A6:XFD6"/>
    </sheetView>
  </sheetViews>
  <sheetFormatPr defaultColWidth="9.140625" defaultRowHeight="15" x14ac:dyDescent="0.25"/>
  <cols>
    <col min="1" max="1" width="87.7109375" style="1" bestFit="1" customWidth="1"/>
    <col min="2" max="2" width="35" style="1" bestFit="1" customWidth="1"/>
    <col min="3" max="3" width="75.42578125" style="1" customWidth="1"/>
    <col min="4" max="4" width="46.85546875" style="1" bestFit="1" customWidth="1"/>
    <col min="5" max="5" width="53.5703125" style="1" bestFit="1" customWidth="1"/>
    <col min="6" max="16384" width="9.140625" style="1"/>
  </cols>
  <sheetData>
    <row r="1" spans="1:20" ht="207" x14ac:dyDescent="0.25">
      <c r="A1" s="2" t="s">
        <v>273</v>
      </c>
      <c r="B1" s="59" t="s">
        <v>274</v>
      </c>
      <c r="C1" s="60"/>
      <c r="D1" s="60"/>
      <c r="E1" s="60"/>
      <c r="F1" s="9" t="s">
        <v>275</v>
      </c>
      <c r="G1" s="9" t="s">
        <v>276</v>
      </c>
      <c r="H1" s="9" t="s">
        <v>277</v>
      </c>
      <c r="I1" s="9" t="s">
        <v>278</v>
      </c>
      <c r="J1" s="9" t="s">
        <v>279</v>
      </c>
      <c r="K1" s="9" t="s">
        <v>280</v>
      </c>
      <c r="L1" s="9" t="s">
        <v>281</v>
      </c>
      <c r="M1" s="9" t="s">
        <v>282</v>
      </c>
      <c r="N1" s="9" t="s">
        <v>283</v>
      </c>
      <c r="O1" s="9" t="s">
        <v>284</v>
      </c>
      <c r="P1" s="9" t="s">
        <v>285</v>
      </c>
      <c r="Q1" s="9" t="s">
        <v>286</v>
      </c>
      <c r="R1" s="9" t="s">
        <v>287</v>
      </c>
      <c r="S1" s="9" t="s">
        <v>288</v>
      </c>
      <c r="T1" s="9" t="s">
        <v>289</v>
      </c>
    </row>
    <row r="2" spans="1:20" x14ac:dyDescent="0.25">
      <c r="A2" s="3"/>
      <c r="B2" s="42" t="s">
        <v>290</v>
      </c>
      <c r="C2" s="42" t="s">
        <v>291</v>
      </c>
      <c r="D2" s="42" t="s">
        <v>292</v>
      </c>
      <c r="E2" s="42" t="s">
        <v>293</v>
      </c>
      <c r="F2" s="8"/>
      <c r="G2" s="8"/>
      <c r="H2" s="8"/>
      <c r="I2" s="8"/>
      <c r="J2" s="8"/>
      <c r="K2" s="8"/>
      <c r="L2" s="8"/>
      <c r="M2" s="8"/>
      <c r="N2" s="8"/>
      <c r="O2" s="8"/>
      <c r="P2" s="8"/>
      <c r="Q2" s="8"/>
      <c r="R2" s="8"/>
      <c r="S2" s="8"/>
      <c r="T2" s="8"/>
    </row>
    <row r="3" spans="1:20" ht="75" x14ac:dyDescent="0.25">
      <c r="A3" s="5" t="s">
        <v>294</v>
      </c>
      <c r="B3" s="44"/>
      <c r="C3" s="43"/>
      <c r="D3" s="43"/>
      <c r="E3" s="43"/>
      <c r="F3" s="8"/>
      <c r="G3" s="8"/>
      <c r="H3" s="8"/>
      <c r="I3" s="8"/>
      <c r="J3" s="8"/>
      <c r="K3" s="8"/>
      <c r="L3" s="8"/>
      <c r="M3" s="8"/>
      <c r="N3" s="8"/>
      <c r="O3" s="8"/>
      <c r="P3" s="8"/>
      <c r="Q3" s="8"/>
      <c r="R3" s="8"/>
      <c r="S3" s="8"/>
      <c r="T3" s="8"/>
    </row>
    <row r="4" spans="1:20" ht="195" x14ac:dyDescent="0.25">
      <c r="A4" s="5" t="s">
        <v>295</v>
      </c>
      <c r="B4" s="44" t="s">
        <v>296</v>
      </c>
      <c r="C4" s="44" t="s">
        <v>297</v>
      </c>
      <c r="D4" s="57" t="s">
        <v>298</v>
      </c>
      <c r="E4" s="44" t="s">
        <v>299</v>
      </c>
      <c r="F4" s="48">
        <v>-16.656076002812355</v>
      </c>
      <c r="G4" s="48">
        <v>-16.66426230418223</v>
      </c>
      <c r="H4" s="48">
        <v>-16.662491422860882</v>
      </c>
      <c r="I4" s="48">
        <v>-16.664889217984296</v>
      </c>
      <c r="J4" s="48">
        <v>-16.659958994255476</v>
      </c>
      <c r="K4" s="48">
        <v>-16.656599457671177</v>
      </c>
      <c r="L4" s="48">
        <v>-16.663030992575898</v>
      </c>
      <c r="M4" s="48">
        <v>-16.655782894794868</v>
      </c>
      <c r="N4" s="48">
        <v>-19.757782087460271</v>
      </c>
      <c r="O4" s="48">
        <v>-19.755213013547831</v>
      </c>
      <c r="P4" s="48">
        <v>-19.764224535031019</v>
      </c>
      <c r="Q4" s="48">
        <v>-19.75824201420599</v>
      </c>
      <c r="R4" s="48">
        <v>-19.760410490252411</v>
      </c>
      <c r="S4" s="48">
        <v>-19.764297626541037</v>
      </c>
      <c r="T4" s="48">
        <v>-19.756706159301416</v>
      </c>
    </row>
    <row r="5" spans="1:20" x14ac:dyDescent="0.25">
      <c r="A5" s="5" t="s">
        <v>300</v>
      </c>
      <c r="B5" s="44"/>
      <c r="C5" s="43"/>
      <c r="D5" s="43"/>
      <c r="E5" s="43"/>
      <c r="F5" s="10"/>
      <c r="G5" s="10"/>
      <c r="H5" s="10"/>
      <c r="I5" s="10"/>
      <c r="J5" s="10"/>
      <c r="K5" s="10"/>
      <c r="L5" s="10"/>
      <c r="M5" s="10"/>
      <c r="N5" s="10"/>
      <c r="O5" s="10"/>
      <c r="P5" s="10"/>
      <c r="Q5" s="10"/>
      <c r="R5" s="10"/>
      <c r="S5" s="10"/>
      <c r="T5" s="10"/>
    </row>
  </sheetData>
  <mergeCells count="1">
    <mergeCell ref="B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B1" workbookViewId="0">
      <selection activeCell="E4" sqref="E4"/>
    </sheetView>
  </sheetViews>
  <sheetFormatPr defaultColWidth="9.140625" defaultRowHeight="15" x14ac:dyDescent="0.25"/>
  <cols>
    <col min="1" max="1" width="87.7109375" style="1" bestFit="1" customWidth="1"/>
    <col min="2" max="2" width="35.140625" style="1" bestFit="1" customWidth="1"/>
    <col min="3" max="3" width="75.42578125" style="1" customWidth="1"/>
    <col min="4" max="4" width="47" style="1" bestFit="1" customWidth="1"/>
    <col min="5" max="5" width="53.7109375" style="1" bestFit="1" customWidth="1"/>
    <col min="6" max="8" width="11.28515625" style="1" bestFit="1" customWidth="1"/>
    <col min="9" max="9" width="9.5703125" style="1" bestFit="1" customWidth="1"/>
    <col min="10" max="15" width="11.28515625" style="1" bestFit="1" customWidth="1"/>
    <col min="16" max="16" width="10.28515625" style="1" bestFit="1" customWidth="1"/>
    <col min="17" max="16384" width="9.140625" style="1"/>
  </cols>
  <sheetData>
    <row r="1" spans="1:20" ht="207" x14ac:dyDescent="0.25">
      <c r="A1" s="2" t="s">
        <v>301</v>
      </c>
      <c r="B1" s="59" t="s">
        <v>302</v>
      </c>
      <c r="C1" s="60"/>
      <c r="D1" s="60"/>
      <c r="E1" s="60"/>
      <c r="F1" s="9" t="s">
        <v>303</v>
      </c>
      <c r="G1" s="9" t="s">
        <v>304</v>
      </c>
      <c r="H1" s="9" t="s">
        <v>305</v>
      </c>
      <c r="I1" s="9" t="s">
        <v>306</v>
      </c>
      <c r="J1" s="9" t="s">
        <v>307</v>
      </c>
      <c r="K1" s="9" t="s">
        <v>308</v>
      </c>
      <c r="L1" s="9" t="s">
        <v>309</v>
      </c>
      <c r="M1" s="9" t="s">
        <v>310</v>
      </c>
      <c r="N1" s="9" t="s">
        <v>311</v>
      </c>
      <c r="O1" s="9" t="s">
        <v>312</v>
      </c>
      <c r="P1" s="9" t="s">
        <v>313</v>
      </c>
      <c r="Q1" s="9" t="s">
        <v>314</v>
      </c>
      <c r="R1" s="9" t="s">
        <v>315</v>
      </c>
      <c r="S1" s="9" t="s">
        <v>316</v>
      </c>
      <c r="T1" s="9" t="s">
        <v>317</v>
      </c>
    </row>
    <row r="2" spans="1:20" x14ac:dyDescent="0.25">
      <c r="A2" s="3"/>
      <c r="B2" s="4" t="s">
        <v>318</v>
      </c>
      <c r="C2" s="4" t="s">
        <v>319</v>
      </c>
      <c r="D2" s="4" t="s">
        <v>320</v>
      </c>
      <c r="E2" s="4" t="s">
        <v>321</v>
      </c>
      <c r="F2" s="8"/>
      <c r="G2" s="8"/>
      <c r="H2" s="8"/>
      <c r="I2" s="8"/>
      <c r="J2" s="8"/>
      <c r="K2" s="8"/>
      <c r="L2" s="8"/>
      <c r="M2" s="8"/>
      <c r="N2" s="8"/>
      <c r="O2" s="8"/>
      <c r="P2" s="8"/>
      <c r="Q2" s="8"/>
      <c r="R2" s="8"/>
      <c r="S2" s="8"/>
      <c r="T2" s="8"/>
    </row>
    <row r="3" spans="1:20" ht="30" x14ac:dyDescent="0.25">
      <c r="A3" s="5" t="s">
        <v>322</v>
      </c>
      <c r="B3" s="6"/>
      <c r="C3" s="7"/>
      <c r="D3" s="7"/>
      <c r="E3" s="7"/>
      <c r="F3" s="8"/>
      <c r="G3" s="8"/>
      <c r="H3" s="8"/>
      <c r="I3" s="8"/>
      <c r="J3" s="8"/>
      <c r="K3" s="8"/>
      <c r="L3" s="8"/>
      <c r="M3" s="8"/>
      <c r="N3" s="8"/>
      <c r="O3" s="8"/>
      <c r="P3" s="8"/>
      <c r="Q3" s="8"/>
      <c r="R3" s="8"/>
      <c r="S3" s="8"/>
      <c r="T3" s="8"/>
    </row>
    <row r="4" spans="1:20" ht="74.25" customHeight="1" x14ac:dyDescent="0.25">
      <c r="A4" s="5" t="s">
        <v>323</v>
      </c>
      <c r="B4" s="7" t="s">
        <v>324</v>
      </c>
      <c r="C4" s="7" t="s">
        <v>325</v>
      </c>
      <c r="D4" s="58" t="s">
        <v>326</v>
      </c>
      <c r="E4" s="57" t="s">
        <v>327</v>
      </c>
      <c r="F4" s="45">
        <f>G4</f>
        <v>-21.499166666666667</v>
      </c>
      <c r="G4" s="45">
        <v>-21.499166666666667</v>
      </c>
      <c r="H4" s="45">
        <v>-21.495859788359795</v>
      </c>
      <c r="I4" s="45">
        <v>-34.664702380952377</v>
      </c>
      <c r="J4" s="45">
        <v>-34.665833333333325</v>
      </c>
      <c r="K4" s="45">
        <v>-34.671395502645495</v>
      </c>
      <c r="L4" s="45">
        <v>-44.514702380952372</v>
      </c>
      <c r="M4" s="45">
        <v>8.3333333333257542E-4</v>
      </c>
      <c r="N4" s="45">
        <v>-43.002499999999998</v>
      </c>
      <c r="O4" s="45">
        <v>-42.999193121693125</v>
      </c>
      <c r="P4" s="45">
        <v>-56.168035714285722</v>
      </c>
      <c r="Q4" s="8">
        <v>-56.169166666666655</v>
      </c>
      <c r="R4" s="8">
        <v>-56.164728835978835</v>
      </c>
      <c r="S4" s="8">
        <v>-66.018035714285702</v>
      </c>
      <c r="T4" s="8">
        <v>0</v>
      </c>
    </row>
    <row r="5" spans="1:20" x14ac:dyDescent="0.25">
      <c r="A5" s="5" t="s">
        <v>328</v>
      </c>
      <c r="B5" s="7"/>
      <c r="C5" s="7"/>
      <c r="D5" s="7"/>
      <c r="E5" s="7"/>
      <c r="F5" s="8"/>
      <c r="G5" s="8"/>
      <c r="H5" s="8"/>
      <c r="I5" s="8"/>
      <c r="J5" s="8"/>
      <c r="K5" s="8"/>
      <c r="L5" s="8"/>
      <c r="M5" s="8"/>
      <c r="N5" s="8"/>
      <c r="O5" s="8"/>
      <c r="P5" s="8"/>
      <c r="Q5" s="8"/>
      <c r="R5" s="8"/>
      <c r="S5" s="8"/>
      <c r="T5" s="8"/>
    </row>
  </sheetData>
  <mergeCells count="1">
    <mergeCell ref="B1:E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activeCell="K1" sqref="K1"/>
    </sheetView>
  </sheetViews>
  <sheetFormatPr defaultColWidth="8.85546875" defaultRowHeight="15" x14ac:dyDescent="0.25"/>
  <cols>
    <col min="1" max="1" width="18.140625" customWidth="1"/>
    <col min="2" max="2" width="7.42578125" customWidth="1"/>
    <col min="3" max="4" width="7.7109375" customWidth="1"/>
    <col min="5" max="5" width="7.42578125" customWidth="1"/>
    <col min="6" max="6" width="7.5703125" customWidth="1"/>
    <col min="7" max="7" width="6.85546875" customWidth="1"/>
    <col min="8" max="8" width="6.28515625" customWidth="1"/>
    <col min="9" max="9" width="6" customWidth="1"/>
    <col min="10" max="10" width="6.42578125" customWidth="1"/>
    <col min="11" max="11" width="6.85546875" customWidth="1"/>
    <col min="12" max="12" width="7.140625" customWidth="1"/>
    <col min="13" max="13" width="7" customWidth="1"/>
  </cols>
  <sheetData>
    <row r="1" spans="1:16" ht="207.75" thickBot="1" x14ac:dyDescent="0.3">
      <c r="B1" s="52" t="s">
        <v>329</v>
      </c>
      <c r="C1" s="52" t="s">
        <v>330</v>
      </c>
      <c r="D1" s="52" t="s">
        <v>331</v>
      </c>
      <c r="E1" s="52" t="s">
        <v>332</v>
      </c>
      <c r="F1" s="52" t="s">
        <v>333</v>
      </c>
      <c r="G1" s="52" t="s">
        <v>334</v>
      </c>
      <c r="H1" s="52" t="s">
        <v>335</v>
      </c>
      <c r="I1" s="52" t="s">
        <v>336</v>
      </c>
      <c r="J1" s="52" t="s">
        <v>337</v>
      </c>
      <c r="K1" s="52" t="s">
        <v>338</v>
      </c>
      <c r="L1" s="52" t="s">
        <v>339</v>
      </c>
      <c r="M1" s="52" t="s">
        <v>340</v>
      </c>
      <c r="N1" s="52" t="s">
        <v>341</v>
      </c>
      <c r="O1" s="52" t="s">
        <v>342</v>
      </c>
      <c r="P1" s="52" t="s">
        <v>343</v>
      </c>
    </row>
    <row r="2" spans="1:16" ht="15.75" thickBot="1" x14ac:dyDescent="0.3">
      <c r="A2" s="49" t="s">
        <v>344</v>
      </c>
      <c r="B2" s="54">
        <f>alimentation!F6</f>
        <v>-1.2450081200682348</v>
      </c>
      <c r="C2" s="54">
        <f>alimentation!G6</f>
        <v>-1.2542954488353359</v>
      </c>
      <c r="D2" s="54">
        <f>alimentation!H6</f>
        <v>-1.2524710188203585</v>
      </c>
      <c r="E2" s="54">
        <f>alimentation!I6</f>
        <v>-1.2454159710696331</v>
      </c>
      <c r="F2" s="54">
        <f>alimentation!J6</f>
        <v>-1.2456787656957999</v>
      </c>
      <c r="G2" s="54">
        <f>alimentation!K6</f>
        <v>-1.2500953843600655</v>
      </c>
      <c r="H2" s="54">
        <f>alimentation!L6</f>
        <v>-1.2505827222336166</v>
      </c>
      <c r="I2" s="54">
        <f>alimentation!M6</f>
        <v>-1.2535021444145116</v>
      </c>
      <c r="J2" s="54">
        <f>alimentation!N6</f>
        <v>-1.252524337397972</v>
      </c>
      <c r="K2" s="54">
        <f>alimentation!O6</f>
        <v>-1.2505483177777705</v>
      </c>
      <c r="L2" s="54">
        <f>alimentation!P6</f>
        <v>-1.2471408314789869</v>
      </c>
      <c r="M2" s="54">
        <f>alimentation!Q6</f>
        <v>-1.254282455227326</v>
      </c>
      <c r="N2" s="54">
        <f>alimentation!R6</f>
        <v>-1.2475878888243415</v>
      </c>
      <c r="O2" s="54">
        <f>alimentation!S6</f>
        <v>-1.2472902717460101</v>
      </c>
      <c r="P2" s="54">
        <f>alimentation!T6</f>
        <v>-1.2540360146095395</v>
      </c>
    </row>
    <row r="3" spans="1:16" ht="15.75" thickBot="1" x14ac:dyDescent="0.3">
      <c r="A3" s="49" t="s">
        <v>345</v>
      </c>
      <c r="B3" s="54">
        <f>habillement!F9</f>
        <v>-1.2492018518518577</v>
      </c>
      <c r="C3" s="54">
        <f>habillement!G9</f>
        <v>-1.2507018518518507</v>
      </c>
      <c r="D3" s="54">
        <f>habillement!H9</f>
        <v>-1.246475925925921</v>
      </c>
      <c r="E3" s="54">
        <f>habillement!I9</f>
        <v>-1.2454384259259257</v>
      </c>
      <c r="F3" s="54">
        <f>habillement!J9</f>
        <v>-1.2542796296296359</v>
      </c>
      <c r="G3" s="54">
        <f>habillement!K9</f>
        <v>-1.2461615740740513</v>
      </c>
      <c r="H3" s="54">
        <f>habillement!L9</f>
        <v>-1.25063194444445</v>
      </c>
      <c r="I3" s="54">
        <f>habillement!M9</f>
        <v>-1.2507018518518507</v>
      </c>
      <c r="J3" s="54">
        <f>habillement!N9</f>
        <v>-1.252829629629602</v>
      </c>
      <c r="K3" s="54">
        <f>habillement!O9</f>
        <v>-1.2502194444444257</v>
      </c>
      <c r="L3" s="54">
        <f>habillement!P9</f>
        <v>-1.2491819444444303</v>
      </c>
      <c r="M3" s="54">
        <f>habillement!Q9</f>
        <v>-1.2480231481481212</v>
      </c>
      <c r="N3" s="54">
        <f>habillement!R9</f>
        <v>-1.2512939814814388</v>
      </c>
      <c r="O3" s="54">
        <f>habillement!S9</f>
        <v>-1.2457643518517898</v>
      </c>
      <c r="P3" s="54">
        <f>habillement!T9</f>
        <v>-1.252829629629602</v>
      </c>
    </row>
    <row r="4" spans="1:16" ht="15.75" thickBot="1" x14ac:dyDescent="0.3">
      <c r="A4" s="49" t="s">
        <v>346</v>
      </c>
      <c r="B4" s="54">
        <f>'les soins de santé'!F4</f>
        <v>-4.2899347222222204</v>
      </c>
      <c r="C4" s="54">
        <f>'les soins de santé'!G4</f>
        <v>-3.2159069444444484</v>
      </c>
      <c r="D4" s="54">
        <f>'les soins de santé'!H4</f>
        <v>-6.3481736111111076</v>
      </c>
      <c r="E4" s="54">
        <f>'les soins de santé'!I4</f>
        <v>-6.9076194444444354</v>
      </c>
      <c r="F4" s="54">
        <f>'les soins de santé'!J4</f>
        <v>-5.6874250000000046</v>
      </c>
      <c r="G4" s="54">
        <f>'les soins de santé'!K4</f>
        <v>-8.7128583333333438</v>
      </c>
      <c r="H4" s="54">
        <f>'les soins de santé'!L4</f>
        <v>-8.2951097222222216</v>
      </c>
      <c r="I4" s="54">
        <f>'les soins de santé'!M4</f>
        <v>-3.5507124999999959</v>
      </c>
      <c r="J4" s="54">
        <f>'les soins de santé'!N4</f>
        <v>-7.507730555555554</v>
      </c>
      <c r="K4" s="54">
        <f>'les soins de santé'!O4</f>
        <v>-9.5659694444444625</v>
      </c>
      <c r="L4" s="54">
        <f>'les soins de santé'!P4</f>
        <v>-10.12541527777779</v>
      </c>
      <c r="M4" s="54">
        <f>'les soins de santé'!Q4</f>
        <v>-8.9052208333333454</v>
      </c>
      <c r="N4" s="54">
        <f>'les soins de santé'!R4</f>
        <v>-11.920654166666679</v>
      </c>
      <c r="O4" s="54">
        <f>'les soins de santé'!S4</f>
        <v>-11.512905555555562</v>
      </c>
      <c r="P4" s="54">
        <f>'les soins de santé'!T4</f>
        <v>-8.4164444444444513</v>
      </c>
    </row>
    <row r="5" spans="1:16" ht="15.75" thickBot="1" x14ac:dyDescent="0.3">
      <c r="A5" s="49" t="s">
        <v>347</v>
      </c>
      <c r="B5" s="54">
        <f>logement!F3</f>
        <v>-53.005116926999904</v>
      </c>
      <c r="C5" s="54">
        <f>logement!G3</f>
        <v>-53.005116926999904</v>
      </c>
      <c r="D5" s="54">
        <f>logement!H3</f>
        <v>-60.856493005221751</v>
      </c>
      <c r="E5" s="54">
        <f>logement!I3</f>
        <v>-60.962265074522293</v>
      </c>
      <c r="F5" s="54">
        <f>logement!J3</f>
        <v>-63.406356995564238</v>
      </c>
      <c r="G5" s="54">
        <f>logement!K3</f>
        <v>-68.385842022144061</v>
      </c>
      <c r="H5" s="54">
        <f>logement!L3</f>
        <v>-70.850825462695184</v>
      </c>
      <c r="I5" s="54">
        <f>logement!M3</f>
        <v>-53.009927618467827</v>
      </c>
      <c r="J5" s="54">
        <f>logement!N3</f>
        <v>-63.095942033171582</v>
      </c>
      <c r="K5" s="54">
        <f>logement!O3</f>
        <v>-70.621867089859506</v>
      </c>
      <c r="L5" s="54">
        <f>logement!P3</f>
        <v>-70.66348290360952</v>
      </c>
      <c r="M5" s="54">
        <f>logement!Q3</f>
        <v>-73.126131691106139</v>
      </c>
      <c r="N5" s="54">
        <f>logement!R3</f>
        <v>-78.232358799213898</v>
      </c>
      <c r="O5" s="54">
        <f>logement!S3</f>
        <v>-80.750789604787769</v>
      </c>
      <c r="P5" s="54">
        <f>logement!T3</f>
        <v>-63.095942033171582</v>
      </c>
    </row>
    <row r="6" spans="1:16" ht="15.75" thickBot="1" x14ac:dyDescent="0.3">
      <c r="A6" s="49" t="s">
        <v>348</v>
      </c>
      <c r="B6" s="54"/>
      <c r="C6" s="54"/>
      <c r="D6" s="54"/>
      <c r="E6" s="54"/>
      <c r="F6" s="54"/>
      <c r="G6" s="54"/>
      <c r="H6" s="54"/>
      <c r="I6" s="54"/>
      <c r="J6" s="54"/>
      <c r="K6" s="54"/>
      <c r="L6" s="54"/>
      <c r="M6" s="54"/>
      <c r="N6" s="54"/>
      <c r="O6" s="54"/>
      <c r="P6" s="54"/>
    </row>
    <row r="7" spans="1:16" ht="24.75" thickBot="1" x14ac:dyDescent="0.3">
      <c r="A7" s="49" t="s">
        <v>349</v>
      </c>
      <c r="B7" s="54"/>
      <c r="C7" s="54"/>
      <c r="D7" s="54"/>
      <c r="E7" s="54"/>
      <c r="F7" s="54"/>
      <c r="G7" s="54"/>
      <c r="H7" s="54"/>
      <c r="I7" s="54"/>
      <c r="J7" s="54"/>
      <c r="K7" s="54"/>
      <c r="L7" s="54"/>
      <c r="M7" s="54"/>
      <c r="N7" s="54"/>
      <c r="O7" s="54"/>
      <c r="P7" s="54"/>
    </row>
    <row r="8" spans="1:16" ht="15.75" thickBot="1" x14ac:dyDescent="0.3">
      <c r="A8" s="49" t="s">
        <v>350</v>
      </c>
      <c r="B8" s="54"/>
      <c r="C8" s="54"/>
      <c r="D8" s="54"/>
      <c r="E8" s="55"/>
      <c r="F8" s="55"/>
      <c r="G8" s="54"/>
      <c r="H8" s="54"/>
      <c r="I8" s="54"/>
      <c r="J8" s="54"/>
      <c r="K8" s="54"/>
      <c r="L8" s="54"/>
      <c r="M8" s="54"/>
      <c r="N8" s="54"/>
      <c r="O8" s="54"/>
      <c r="P8" s="54"/>
    </row>
    <row r="9" spans="1:16" ht="15.75" thickBot="1" x14ac:dyDescent="0.3">
      <c r="A9" s="49" t="s">
        <v>351</v>
      </c>
      <c r="B9" s="54">
        <f>'entretien relations'!F4</f>
        <v>-16.656076002812355</v>
      </c>
      <c r="C9" s="54">
        <f>'entretien relations'!G4</f>
        <v>-16.66426230418223</v>
      </c>
      <c r="D9" s="54">
        <f>'entretien relations'!H4</f>
        <v>-16.662491422860882</v>
      </c>
      <c r="E9" s="54">
        <f>'entretien relations'!I4</f>
        <v>-16.664889217984296</v>
      </c>
      <c r="F9" s="54">
        <f>'entretien relations'!J4</f>
        <v>-16.659958994255476</v>
      </c>
      <c r="G9" s="54">
        <f>'entretien relations'!K4</f>
        <v>-16.656599457671177</v>
      </c>
      <c r="H9" s="54">
        <f>'entretien relations'!L4</f>
        <v>-16.663030992575898</v>
      </c>
      <c r="I9" s="54">
        <f>'entretien relations'!M4</f>
        <v>-16.655782894794868</v>
      </c>
      <c r="J9" s="54">
        <f>'entretien relations'!N4</f>
        <v>-19.757782087460271</v>
      </c>
      <c r="K9" s="54">
        <f>'entretien relations'!O4</f>
        <v>-19.755213013547831</v>
      </c>
      <c r="L9" s="54">
        <f>'entretien relations'!P4</f>
        <v>-19.764224535031019</v>
      </c>
      <c r="M9" s="54">
        <f>'entretien relations'!Q4</f>
        <v>-19.75824201420599</v>
      </c>
      <c r="N9" s="54">
        <f>'entretien relations'!R4</f>
        <v>-19.760410490252411</v>
      </c>
      <c r="O9" s="54">
        <f>'entretien relations'!S4</f>
        <v>-19.764297626541037</v>
      </c>
      <c r="P9" s="54">
        <f>'entretien relations'!T4</f>
        <v>-19.756706159301416</v>
      </c>
    </row>
    <row r="10" spans="1:16" ht="15.75" thickBot="1" x14ac:dyDescent="0.3">
      <c r="A10" s="49" t="s">
        <v>352</v>
      </c>
      <c r="B10" s="54">
        <f>mobilité!F4</f>
        <v>-21.499166666666667</v>
      </c>
      <c r="C10" s="54">
        <f>mobilité!G4</f>
        <v>-21.499166666666667</v>
      </c>
      <c r="D10" s="54">
        <f>mobilité!H4</f>
        <v>-21.495859788359795</v>
      </c>
      <c r="E10" s="54">
        <f>mobilité!I4</f>
        <v>-34.664702380952377</v>
      </c>
      <c r="F10" s="54">
        <f>mobilité!J4</f>
        <v>-34.665833333333325</v>
      </c>
      <c r="G10" s="54">
        <f>mobilité!K4</f>
        <v>-34.671395502645495</v>
      </c>
      <c r="H10" s="54">
        <f>mobilité!L4</f>
        <v>-44.514702380952372</v>
      </c>
      <c r="I10" s="54">
        <f>mobilité!M4</f>
        <v>8.3333333333257542E-4</v>
      </c>
      <c r="J10" s="54">
        <f>mobilité!N4</f>
        <v>-43.002499999999998</v>
      </c>
      <c r="K10" s="54">
        <f>mobilité!O4</f>
        <v>-42.999193121693125</v>
      </c>
      <c r="L10" s="54">
        <f>mobilité!P4</f>
        <v>-56.168035714285722</v>
      </c>
      <c r="M10" s="54">
        <f>mobilité!Q4</f>
        <v>-56.169166666666655</v>
      </c>
      <c r="N10" s="54">
        <f>mobilité!R4</f>
        <v>-56.164728835978835</v>
      </c>
      <c r="O10" s="54">
        <f>mobilité!S4</f>
        <v>-66.018035714285702</v>
      </c>
      <c r="P10" s="54">
        <f>mobilité!T4</f>
        <v>0</v>
      </c>
    </row>
    <row r="11" spans="1:16" ht="15.75" thickBot="1" x14ac:dyDescent="0.3">
      <c r="A11" s="49" t="s">
        <v>353</v>
      </c>
      <c r="B11" s="54"/>
      <c r="C11" s="54"/>
      <c r="D11" s="54"/>
      <c r="E11" s="54"/>
      <c r="F11" s="54"/>
      <c r="G11" s="54"/>
      <c r="H11" s="54"/>
      <c r="I11" s="54"/>
      <c r="J11" s="54"/>
      <c r="K11" s="54"/>
      <c r="L11" s="54"/>
      <c r="M11" s="54"/>
      <c r="N11" s="54"/>
      <c r="O11" s="54"/>
      <c r="P11" s="54"/>
    </row>
    <row r="12" spans="1:16" s="51" customFormat="1" x14ac:dyDescent="0.25">
      <c r="A12" s="50" t="s">
        <v>354</v>
      </c>
      <c r="B12" s="56">
        <f>SUM(B2:B11)</f>
        <v>-97.944504290621239</v>
      </c>
      <c r="C12" s="56">
        <f t="shared" ref="C12:P12" si="0">SUM(C2:C11)</f>
        <v>-96.889450142980436</v>
      </c>
      <c r="D12" s="56">
        <f t="shared" si="0"/>
        <v>-107.86196477229981</v>
      </c>
      <c r="E12" s="56">
        <f t="shared" si="0"/>
        <v>-121.69033051489896</v>
      </c>
      <c r="F12" s="56">
        <f t="shared" si="0"/>
        <v>-122.91953271847848</v>
      </c>
      <c r="G12" s="56">
        <f t="shared" si="0"/>
        <v>-130.92295227422818</v>
      </c>
      <c r="H12" s="56">
        <f t="shared" si="0"/>
        <v>-142.82488322512376</v>
      </c>
      <c r="I12" s="56">
        <f t="shared" si="0"/>
        <v>-75.719793676195721</v>
      </c>
      <c r="J12" s="56">
        <f t="shared" si="0"/>
        <v>-135.86930864321499</v>
      </c>
      <c r="K12" s="56">
        <f t="shared" si="0"/>
        <v>-145.44301043176711</v>
      </c>
      <c r="L12" s="56">
        <f t="shared" si="0"/>
        <v>-159.21748120662747</v>
      </c>
      <c r="M12" s="56">
        <f t="shared" si="0"/>
        <v>-160.46106680868758</v>
      </c>
      <c r="N12" s="56">
        <f t="shared" si="0"/>
        <v>-168.57703416241759</v>
      </c>
      <c r="O12" s="56">
        <f t="shared" si="0"/>
        <v>-180.53908312476787</v>
      </c>
      <c r="P12" s="56">
        <f t="shared" si="0"/>
        <v>-93.775958281156591</v>
      </c>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 sqref="C5"/>
    </sheetView>
  </sheetViews>
  <sheetFormatPr defaultColWidth="8.85546875"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D4" zoomScale="80" zoomScaleNormal="80" workbookViewId="0">
      <selection activeCell="A17" sqref="A17"/>
    </sheetView>
  </sheetViews>
  <sheetFormatPr defaultColWidth="9.140625" defaultRowHeight="15" x14ac:dyDescent="0.25"/>
  <cols>
    <col min="1" max="1" width="87.7109375" style="1" bestFit="1" customWidth="1"/>
    <col min="2" max="2" width="35" style="1" bestFit="1" customWidth="1"/>
    <col min="3" max="3" width="75.42578125" style="1" customWidth="1"/>
    <col min="4" max="4" width="46.85546875" style="1" bestFit="1" customWidth="1"/>
    <col min="5" max="5" width="53.5703125" style="1" bestFit="1" customWidth="1"/>
    <col min="6" max="16384" width="9.140625" style="1"/>
  </cols>
  <sheetData>
    <row r="1" spans="1:20" ht="207" x14ac:dyDescent="0.25">
      <c r="A1" s="2" t="s">
        <v>31</v>
      </c>
      <c r="B1" s="59" t="s">
        <v>32</v>
      </c>
      <c r="C1" s="60"/>
      <c r="D1" s="60"/>
      <c r="E1" s="60"/>
      <c r="F1" s="9" t="s">
        <v>33</v>
      </c>
      <c r="G1" s="9" t="s">
        <v>34</v>
      </c>
      <c r="H1" s="9" t="s">
        <v>35</v>
      </c>
      <c r="I1" s="9" t="s">
        <v>36</v>
      </c>
      <c r="J1" s="9" t="s">
        <v>37</v>
      </c>
      <c r="K1" s="9" t="s">
        <v>38</v>
      </c>
      <c r="L1" s="9" t="s">
        <v>39</v>
      </c>
      <c r="M1" s="9" t="s">
        <v>40</v>
      </c>
      <c r="N1" s="9" t="s">
        <v>41</v>
      </c>
      <c r="O1" s="9" t="s">
        <v>42</v>
      </c>
      <c r="P1" s="9" t="s">
        <v>43</v>
      </c>
      <c r="Q1" s="9" t="s">
        <v>44</v>
      </c>
      <c r="R1" s="9" t="s">
        <v>45</v>
      </c>
      <c r="S1" s="9" t="s">
        <v>46</v>
      </c>
      <c r="T1" s="9" t="s">
        <v>47</v>
      </c>
    </row>
    <row r="2" spans="1:20" x14ac:dyDescent="0.25">
      <c r="A2" s="3"/>
      <c r="B2" s="42" t="s">
        <v>48</v>
      </c>
      <c r="C2" s="42" t="s">
        <v>49</v>
      </c>
      <c r="D2" s="42" t="s">
        <v>50</v>
      </c>
      <c r="E2" s="42" t="s">
        <v>51</v>
      </c>
      <c r="F2" s="8"/>
      <c r="G2" s="8"/>
      <c r="H2" s="8"/>
      <c r="I2" s="8"/>
      <c r="J2" s="8"/>
      <c r="K2" s="8"/>
      <c r="L2" s="8"/>
      <c r="M2" s="8"/>
      <c r="N2" s="8"/>
      <c r="O2" s="8"/>
      <c r="P2" s="8"/>
      <c r="Q2" s="8"/>
      <c r="R2" s="8"/>
      <c r="S2" s="8"/>
      <c r="T2" s="8"/>
    </row>
    <row r="3" spans="1:20" x14ac:dyDescent="0.25">
      <c r="A3" s="3" t="s">
        <v>52</v>
      </c>
      <c r="B3" s="44"/>
      <c r="C3" s="43"/>
      <c r="D3" s="43"/>
      <c r="E3" s="43"/>
      <c r="F3" s="8"/>
      <c r="G3" s="8"/>
      <c r="H3" s="8"/>
      <c r="I3" s="8"/>
      <c r="J3" s="8"/>
      <c r="K3" s="8"/>
      <c r="L3" s="8"/>
      <c r="M3" s="8"/>
      <c r="N3" s="8"/>
      <c r="O3" s="8"/>
      <c r="P3" s="8"/>
      <c r="Q3" s="8"/>
      <c r="R3" s="8"/>
      <c r="S3" s="8"/>
      <c r="T3" s="8"/>
    </row>
    <row r="4" spans="1:20" ht="74.25" customHeight="1" x14ac:dyDescent="0.25">
      <c r="A4" s="3" t="s">
        <v>53</v>
      </c>
      <c r="B4" s="44"/>
      <c r="C4" s="43"/>
      <c r="D4" s="43"/>
      <c r="E4" s="43"/>
      <c r="F4" s="8"/>
      <c r="G4" s="8"/>
      <c r="H4" s="8"/>
      <c r="I4" s="8"/>
      <c r="J4" s="8"/>
      <c r="K4" s="8"/>
      <c r="L4" s="8"/>
      <c r="M4" s="8"/>
      <c r="N4" s="8"/>
      <c r="O4" s="8"/>
      <c r="P4" s="8"/>
      <c r="Q4" s="8"/>
      <c r="R4" s="8"/>
      <c r="S4" s="8"/>
      <c r="T4" s="8"/>
    </row>
    <row r="5" spans="1:20" ht="60" x14ac:dyDescent="0.25">
      <c r="A5" s="5" t="s">
        <v>54</v>
      </c>
      <c r="B5" s="43"/>
      <c r="C5" s="43"/>
      <c r="D5" s="43"/>
      <c r="E5" s="43"/>
      <c r="F5" s="8"/>
      <c r="G5" s="8"/>
      <c r="H5" s="8"/>
      <c r="I5" s="8"/>
      <c r="J5" s="8"/>
      <c r="K5" s="8"/>
      <c r="L5" s="8"/>
      <c r="M5" s="8"/>
      <c r="N5" s="8"/>
      <c r="O5" s="8"/>
      <c r="P5" s="8"/>
      <c r="Q5" s="8"/>
      <c r="R5" s="8"/>
      <c r="S5" s="8"/>
      <c r="T5" s="8"/>
    </row>
    <row r="6" spans="1:20" ht="45" x14ac:dyDescent="0.25">
      <c r="A6" s="5" t="s">
        <v>55</v>
      </c>
      <c r="B6" s="44"/>
      <c r="C6" s="43"/>
      <c r="D6" s="43"/>
      <c r="E6" s="43"/>
      <c r="F6" s="10"/>
      <c r="G6" s="10"/>
      <c r="H6" s="10"/>
      <c r="I6" s="10"/>
      <c r="J6" s="10"/>
      <c r="K6" s="10"/>
      <c r="L6" s="10"/>
      <c r="M6" s="10"/>
      <c r="N6" s="10"/>
      <c r="O6" s="10"/>
      <c r="P6" s="10"/>
      <c r="Q6" s="10"/>
      <c r="R6" s="10"/>
      <c r="S6" s="10"/>
      <c r="T6" s="10"/>
    </row>
    <row r="7" spans="1:20" x14ac:dyDescent="0.25">
      <c r="A7" s="3" t="s">
        <v>56</v>
      </c>
      <c r="B7" s="44"/>
      <c r="C7" s="43"/>
      <c r="D7" s="43"/>
      <c r="E7" s="43"/>
      <c r="F7" s="8"/>
      <c r="G7" s="8"/>
      <c r="H7" s="8"/>
      <c r="I7" s="8"/>
      <c r="J7" s="8"/>
      <c r="K7" s="8"/>
      <c r="L7" s="8"/>
      <c r="M7" s="8"/>
      <c r="N7" s="8"/>
      <c r="O7" s="8"/>
      <c r="P7" s="8"/>
      <c r="Q7" s="8"/>
      <c r="R7" s="8"/>
      <c r="S7" s="8"/>
      <c r="T7" s="8"/>
    </row>
    <row r="8" spans="1:20" x14ac:dyDescent="0.25">
      <c r="A8" s="3" t="s">
        <v>57</v>
      </c>
      <c r="B8" s="44"/>
      <c r="C8" s="43"/>
      <c r="D8" s="43"/>
      <c r="E8" s="43"/>
      <c r="F8" s="8"/>
      <c r="G8" s="8"/>
      <c r="H8" s="8"/>
      <c r="I8" s="8"/>
      <c r="J8" s="8"/>
      <c r="K8" s="8"/>
      <c r="L8" s="8"/>
      <c r="M8" s="8"/>
      <c r="N8" s="8"/>
      <c r="O8" s="8"/>
      <c r="P8" s="8"/>
      <c r="Q8" s="8"/>
      <c r="R8" s="8"/>
      <c r="S8" s="8"/>
      <c r="T8" s="8"/>
    </row>
    <row r="9" spans="1:20" ht="150" x14ac:dyDescent="0.25">
      <c r="A9" s="5" t="s">
        <v>58</v>
      </c>
      <c r="B9" s="44" t="s">
        <v>59</v>
      </c>
      <c r="C9" s="44" t="s">
        <v>60</v>
      </c>
      <c r="D9" s="44" t="s">
        <v>61</v>
      </c>
      <c r="E9" s="44" t="s">
        <v>62</v>
      </c>
      <c r="F9" s="10">
        <v>-1.2492018518518577</v>
      </c>
      <c r="G9" s="10">
        <v>-1.2507018518518507</v>
      </c>
      <c r="H9" s="10">
        <v>-1.246475925925921</v>
      </c>
      <c r="I9" s="10">
        <v>-1.2454384259259257</v>
      </c>
      <c r="J9" s="10">
        <v>-1.2542796296296359</v>
      </c>
      <c r="K9" s="10">
        <v>-1.2461615740740513</v>
      </c>
      <c r="L9" s="10">
        <v>-1.25063194444445</v>
      </c>
      <c r="M9" s="10">
        <v>-1.2507018518518507</v>
      </c>
      <c r="N9" s="10">
        <v>-1.252829629629602</v>
      </c>
      <c r="O9" s="10">
        <v>-1.2502194444444257</v>
      </c>
      <c r="P9" s="10">
        <v>-1.2491819444444303</v>
      </c>
      <c r="Q9" s="10">
        <v>-1.2480231481481212</v>
      </c>
      <c r="R9" s="10">
        <v>-1.2512939814814388</v>
      </c>
      <c r="S9" s="10">
        <v>-1.2457643518517898</v>
      </c>
      <c r="T9" s="10">
        <v>-1.252829629629602</v>
      </c>
    </row>
    <row r="10" spans="1:20" ht="30" x14ac:dyDescent="0.25">
      <c r="A10" s="5" t="s">
        <v>63</v>
      </c>
      <c r="B10" s="44"/>
      <c r="C10" s="44"/>
      <c r="D10" s="44"/>
      <c r="E10" s="44"/>
      <c r="F10" s="8"/>
      <c r="G10" s="8"/>
      <c r="H10" s="8"/>
      <c r="I10" s="8"/>
      <c r="J10" s="8"/>
      <c r="K10" s="8"/>
      <c r="L10" s="8"/>
      <c r="M10" s="8"/>
      <c r="N10" s="8"/>
      <c r="O10" s="8"/>
      <c r="P10" s="8"/>
      <c r="Q10" s="8"/>
      <c r="R10" s="8"/>
      <c r="S10" s="8"/>
      <c r="T10" s="8"/>
    </row>
  </sheetData>
  <mergeCells count="1">
    <mergeCell ref="B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zoomScale="80" zoomScaleNormal="80" workbookViewId="0">
      <selection activeCell="A6" sqref="A6"/>
    </sheetView>
  </sheetViews>
  <sheetFormatPr defaultColWidth="9.140625" defaultRowHeight="15" x14ac:dyDescent="0.25"/>
  <cols>
    <col min="1" max="1" width="87.7109375" style="1" bestFit="1" customWidth="1"/>
    <col min="2" max="2" width="35" style="1" bestFit="1" customWidth="1"/>
    <col min="3" max="3" width="75.42578125" style="1" customWidth="1"/>
    <col min="4" max="4" width="81.85546875" style="1" customWidth="1"/>
    <col min="5" max="5" width="66.28515625" style="1" bestFit="1" customWidth="1"/>
    <col min="6" max="16384" width="9.140625" style="1"/>
  </cols>
  <sheetData>
    <row r="1" spans="1:20" ht="207" x14ac:dyDescent="0.25">
      <c r="A1" s="2" t="s">
        <v>64</v>
      </c>
      <c r="B1" s="59" t="s">
        <v>65</v>
      </c>
      <c r="C1" s="60"/>
      <c r="D1" s="60"/>
      <c r="E1" s="60"/>
      <c r="F1" s="9" t="s">
        <v>66</v>
      </c>
      <c r="G1" s="9" t="s">
        <v>67</v>
      </c>
      <c r="H1" s="9" t="s">
        <v>68</v>
      </c>
      <c r="I1" s="9" t="s">
        <v>69</v>
      </c>
      <c r="J1" s="9" t="s">
        <v>70</v>
      </c>
      <c r="K1" s="9" t="s">
        <v>71</v>
      </c>
      <c r="L1" s="9" t="s">
        <v>72</v>
      </c>
      <c r="M1" s="9" t="s">
        <v>73</v>
      </c>
      <c r="N1" s="9" t="s">
        <v>74</v>
      </c>
      <c r="O1" s="9" t="s">
        <v>75</v>
      </c>
      <c r="P1" s="9" t="s">
        <v>76</v>
      </c>
      <c r="Q1" s="9" t="s">
        <v>77</v>
      </c>
      <c r="R1" s="9" t="s">
        <v>78</v>
      </c>
      <c r="S1" s="9" t="s">
        <v>79</v>
      </c>
      <c r="T1" s="9" t="s">
        <v>80</v>
      </c>
    </row>
    <row r="2" spans="1:20" x14ac:dyDescent="0.25">
      <c r="A2" s="3"/>
      <c r="B2" s="42" t="s">
        <v>81</v>
      </c>
      <c r="C2" s="42" t="s">
        <v>82</v>
      </c>
      <c r="D2" s="42" t="s">
        <v>83</v>
      </c>
      <c r="E2" s="42" t="s">
        <v>84</v>
      </c>
      <c r="F2" s="8"/>
      <c r="G2" s="8"/>
      <c r="H2" s="8"/>
      <c r="I2" s="8"/>
      <c r="J2" s="8"/>
      <c r="K2" s="8"/>
      <c r="L2" s="8"/>
      <c r="M2" s="8"/>
      <c r="N2" s="8"/>
      <c r="O2" s="8"/>
      <c r="P2" s="8"/>
      <c r="Q2" s="8"/>
      <c r="R2" s="8"/>
      <c r="S2" s="8"/>
      <c r="T2" s="8"/>
    </row>
    <row r="3" spans="1:20" ht="30" x14ac:dyDescent="0.25">
      <c r="A3" s="5" t="s">
        <v>85</v>
      </c>
      <c r="B3" s="42"/>
      <c r="C3" s="42"/>
      <c r="D3" s="42"/>
      <c r="E3" s="42"/>
      <c r="F3" s="8"/>
      <c r="G3" s="8"/>
      <c r="H3" s="8"/>
      <c r="I3" s="8"/>
      <c r="J3" s="8"/>
      <c r="K3" s="8"/>
      <c r="L3" s="8"/>
      <c r="M3" s="8"/>
      <c r="N3" s="8"/>
      <c r="O3" s="8"/>
      <c r="P3" s="8"/>
      <c r="Q3" s="8"/>
      <c r="R3" s="8"/>
      <c r="S3" s="8"/>
      <c r="T3" s="8"/>
    </row>
    <row r="4" spans="1:20" ht="90" x14ac:dyDescent="0.25">
      <c r="A4" s="5" t="s">
        <v>86</v>
      </c>
      <c r="B4" s="43"/>
      <c r="C4" s="43"/>
      <c r="D4" s="44"/>
      <c r="E4" s="44"/>
      <c r="F4" s="8"/>
      <c r="G4" s="8"/>
      <c r="H4" s="8"/>
      <c r="I4" s="8"/>
      <c r="J4" s="8"/>
      <c r="K4" s="8"/>
      <c r="L4" s="8"/>
      <c r="M4" s="8"/>
      <c r="N4" s="8"/>
      <c r="O4" s="8"/>
      <c r="P4" s="8"/>
      <c r="Q4" s="8"/>
      <c r="R4" s="8"/>
      <c r="S4" s="8"/>
      <c r="T4" s="8"/>
    </row>
    <row r="5" spans="1:20" x14ac:dyDescent="0.25">
      <c r="A5" s="3" t="s">
        <v>87</v>
      </c>
      <c r="B5" s="44"/>
      <c r="C5" s="43"/>
      <c r="D5" s="43"/>
      <c r="E5" s="43"/>
      <c r="F5" s="8"/>
      <c r="G5" s="8"/>
      <c r="H5" s="8"/>
      <c r="I5" s="8"/>
      <c r="J5" s="8"/>
      <c r="K5" s="8"/>
      <c r="L5" s="8"/>
      <c r="M5" s="8"/>
      <c r="N5" s="8"/>
      <c r="O5" s="8"/>
      <c r="P5" s="8"/>
      <c r="Q5" s="8"/>
      <c r="R5" s="8"/>
      <c r="S5" s="8"/>
      <c r="T5" s="8"/>
    </row>
    <row r="6" spans="1:20" ht="30" x14ac:dyDescent="0.25">
      <c r="A6" s="5" t="s">
        <v>88</v>
      </c>
      <c r="B6" s="43"/>
      <c r="C6" s="43"/>
      <c r="D6" s="43"/>
      <c r="E6" s="43"/>
      <c r="F6" s="10"/>
      <c r="G6" s="10"/>
      <c r="H6" s="10"/>
      <c r="I6" s="10"/>
      <c r="J6" s="10"/>
      <c r="K6" s="10"/>
      <c r="L6" s="10"/>
      <c r="M6" s="10"/>
      <c r="N6" s="10"/>
      <c r="O6" s="10"/>
      <c r="P6" s="10"/>
      <c r="Q6" s="10"/>
      <c r="R6" s="10"/>
      <c r="S6" s="10"/>
      <c r="T6" s="10"/>
    </row>
  </sheetData>
  <mergeCells count="1">
    <mergeCell ref="B1:E1"/>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C4" zoomScale="90" zoomScaleNormal="90" workbookViewId="0">
      <selection activeCell="A3" sqref="A3"/>
    </sheetView>
  </sheetViews>
  <sheetFormatPr defaultColWidth="9.140625" defaultRowHeight="15" x14ac:dyDescent="0.25"/>
  <cols>
    <col min="1" max="1" width="87.7109375" style="1" bestFit="1" customWidth="1"/>
    <col min="2" max="2" width="35" style="1" bestFit="1" customWidth="1"/>
    <col min="3" max="3" width="75.42578125" style="1" customWidth="1"/>
    <col min="4" max="4" width="46.85546875" style="1" bestFit="1" customWidth="1"/>
    <col min="5" max="5" width="53.5703125" style="1" bestFit="1" customWidth="1"/>
    <col min="6" max="16384" width="9.140625" style="1"/>
  </cols>
  <sheetData>
    <row r="1" spans="1:20" ht="207" x14ac:dyDescent="0.25">
      <c r="A1" s="2" t="s">
        <v>89</v>
      </c>
      <c r="B1" s="59" t="s">
        <v>90</v>
      </c>
      <c r="C1" s="60"/>
      <c r="D1" s="60"/>
      <c r="E1" s="60"/>
      <c r="F1" s="9" t="s">
        <v>91</v>
      </c>
      <c r="G1" s="9" t="s">
        <v>92</v>
      </c>
      <c r="H1" s="9" t="s">
        <v>93</v>
      </c>
      <c r="I1" s="9" t="s">
        <v>94</v>
      </c>
      <c r="J1" s="9" t="s">
        <v>95</v>
      </c>
      <c r="K1" s="9" t="s">
        <v>96</v>
      </c>
      <c r="L1" s="9" t="s">
        <v>97</v>
      </c>
      <c r="M1" s="9" t="s">
        <v>98</v>
      </c>
      <c r="N1" s="9" t="s">
        <v>99</v>
      </c>
      <c r="O1" s="9" t="s">
        <v>100</v>
      </c>
      <c r="P1" s="9" t="s">
        <v>101</v>
      </c>
      <c r="Q1" s="9" t="s">
        <v>102</v>
      </c>
      <c r="R1" s="9" t="s">
        <v>103</v>
      </c>
      <c r="S1" s="9" t="s">
        <v>104</v>
      </c>
      <c r="T1" s="9" t="s">
        <v>105</v>
      </c>
    </row>
    <row r="2" spans="1:20" x14ac:dyDescent="0.25">
      <c r="A2" s="3"/>
      <c r="B2" s="42" t="s">
        <v>106</v>
      </c>
      <c r="C2" s="42" t="s">
        <v>107</v>
      </c>
      <c r="D2" s="42" t="s">
        <v>108</v>
      </c>
      <c r="E2" s="42" t="s">
        <v>109</v>
      </c>
      <c r="F2" s="8"/>
      <c r="G2" s="8"/>
      <c r="H2" s="8"/>
      <c r="I2" s="8"/>
      <c r="J2" s="8"/>
      <c r="K2" s="8"/>
      <c r="L2" s="8"/>
      <c r="M2" s="8"/>
      <c r="N2" s="8"/>
      <c r="O2" s="8"/>
      <c r="P2" s="8"/>
      <c r="Q2" s="8"/>
      <c r="R2" s="8"/>
      <c r="S2" s="8"/>
      <c r="T2" s="8"/>
    </row>
    <row r="3" spans="1:20" ht="36" customHeight="1" x14ac:dyDescent="0.25">
      <c r="A3" s="5" t="s">
        <v>110</v>
      </c>
      <c r="B3" s="42"/>
      <c r="C3" s="42"/>
      <c r="D3" s="42"/>
      <c r="E3" s="42"/>
      <c r="F3" s="8"/>
      <c r="G3" s="8"/>
      <c r="H3" s="8"/>
      <c r="I3" s="8"/>
      <c r="J3" s="8"/>
      <c r="K3" s="8"/>
      <c r="L3" s="8"/>
      <c r="M3" s="8"/>
      <c r="N3" s="8"/>
      <c r="O3" s="8"/>
      <c r="P3" s="8"/>
      <c r="Q3" s="8"/>
      <c r="R3" s="8"/>
      <c r="S3" s="8"/>
      <c r="T3" s="8"/>
    </row>
    <row r="4" spans="1:20" ht="409.5" x14ac:dyDescent="0.25">
      <c r="A4" s="5" t="s">
        <v>111</v>
      </c>
      <c r="B4" s="43" t="s">
        <v>112</v>
      </c>
      <c r="C4" s="43" t="s">
        <v>113</v>
      </c>
      <c r="D4" s="44" t="s">
        <v>114</v>
      </c>
      <c r="E4" s="44" t="s">
        <v>115</v>
      </c>
      <c r="F4" s="10">
        <v>-4.2899347222222204</v>
      </c>
      <c r="G4" s="10">
        <v>-3.2159069444444484</v>
      </c>
      <c r="H4" s="10">
        <v>-6.3481736111111076</v>
      </c>
      <c r="I4" s="10">
        <v>-6.9076194444444354</v>
      </c>
      <c r="J4" s="10">
        <v>-5.6874250000000046</v>
      </c>
      <c r="K4" s="10">
        <v>-8.7128583333333438</v>
      </c>
      <c r="L4" s="10">
        <v>-8.2951097222222216</v>
      </c>
      <c r="M4" s="10">
        <v>-3.5507124999999959</v>
      </c>
      <c r="N4" s="10">
        <v>-7.507730555555554</v>
      </c>
      <c r="O4" s="10">
        <v>-9.5659694444444625</v>
      </c>
      <c r="P4" s="10">
        <v>-10.12541527777779</v>
      </c>
      <c r="Q4" s="10">
        <v>-8.9052208333333454</v>
      </c>
      <c r="R4" s="10">
        <v>-11.920654166666679</v>
      </c>
      <c r="S4" s="10">
        <v>-11.512905555555562</v>
      </c>
      <c r="T4" s="10">
        <v>-8.4164444444444513</v>
      </c>
    </row>
    <row r="5" spans="1:20" ht="74.25" customHeight="1" x14ac:dyDescent="0.25">
      <c r="A5" s="3" t="s">
        <v>116</v>
      </c>
      <c r="B5" s="44"/>
      <c r="C5" s="43"/>
      <c r="D5" s="43"/>
      <c r="E5" s="43"/>
      <c r="F5" s="8"/>
      <c r="G5" s="8"/>
      <c r="H5" s="8"/>
      <c r="I5" s="8"/>
      <c r="J5" s="8"/>
      <c r="K5" s="8"/>
      <c r="L5" s="8"/>
      <c r="M5" s="8"/>
      <c r="N5" s="8"/>
      <c r="O5" s="8"/>
      <c r="P5" s="8"/>
      <c r="Q5" s="8"/>
      <c r="R5" s="8"/>
      <c r="S5" s="8"/>
      <c r="T5" s="8"/>
    </row>
    <row r="6" spans="1:20" ht="30" x14ac:dyDescent="0.25">
      <c r="A6" s="5" t="s">
        <v>117</v>
      </c>
      <c r="B6" s="43"/>
      <c r="C6" s="43"/>
      <c r="D6" s="43"/>
      <c r="E6" s="43"/>
      <c r="F6" s="8"/>
      <c r="G6" s="8"/>
      <c r="H6" s="8"/>
      <c r="I6" s="8"/>
      <c r="J6" s="8"/>
      <c r="K6" s="8"/>
      <c r="L6" s="8"/>
      <c r="M6" s="8"/>
      <c r="N6" s="8"/>
      <c r="O6" s="8"/>
      <c r="P6" s="8"/>
      <c r="Q6" s="8"/>
      <c r="R6" s="8"/>
      <c r="S6" s="8"/>
      <c r="T6" s="8"/>
    </row>
    <row r="7" spans="1:20" x14ac:dyDescent="0.25">
      <c r="A7" s="3"/>
      <c r="B7" s="44"/>
      <c r="C7" s="43"/>
      <c r="D7" s="43"/>
      <c r="E7" s="43"/>
      <c r="F7" s="10"/>
      <c r="G7" s="10"/>
      <c r="H7" s="10"/>
      <c r="I7" s="10"/>
      <c r="J7" s="10"/>
      <c r="K7" s="10"/>
      <c r="L7" s="10"/>
      <c r="M7" s="10"/>
      <c r="N7" s="10"/>
      <c r="O7" s="10"/>
      <c r="P7" s="10"/>
      <c r="Q7" s="10"/>
      <c r="R7" s="10"/>
      <c r="S7" s="10"/>
      <c r="T7" s="8"/>
    </row>
    <row r="8" spans="1:20" x14ac:dyDescent="0.25">
      <c r="A8" s="3"/>
      <c r="B8" s="44"/>
      <c r="C8" s="43"/>
      <c r="D8" s="43"/>
      <c r="E8" s="43"/>
      <c r="F8" s="8"/>
      <c r="G8" s="8"/>
      <c r="H8" s="8"/>
      <c r="I8" s="8"/>
      <c r="J8" s="8"/>
      <c r="K8" s="8"/>
      <c r="L8" s="8"/>
      <c r="M8" s="8"/>
      <c r="N8" s="8"/>
      <c r="O8" s="8"/>
      <c r="P8" s="8"/>
      <c r="Q8" s="8"/>
      <c r="R8" s="8"/>
      <c r="S8" s="8"/>
      <c r="T8" s="8"/>
    </row>
    <row r="9" spans="1:20" x14ac:dyDescent="0.25">
      <c r="A9" s="3"/>
      <c r="B9" s="44"/>
      <c r="C9" s="43"/>
      <c r="D9" s="43"/>
      <c r="E9" s="43"/>
      <c r="F9" s="8"/>
      <c r="G9" s="8"/>
      <c r="H9" s="8"/>
      <c r="I9" s="8"/>
      <c r="J9" s="8"/>
      <c r="K9" s="8"/>
      <c r="L9" s="8"/>
      <c r="M9" s="8"/>
      <c r="N9" s="8"/>
      <c r="O9" s="8"/>
      <c r="P9" s="8"/>
      <c r="Q9" s="8"/>
      <c r="R9" s="8"/>
      <c r="S9" s="8"/>
      <c r="T9" s="8"/>
    </row>
    <row r="10" spans="1:20" x14ac:dyDescent="0.25">
      <c r="A10" s="3"/>
      <c r="B10" s="44"/>
      <c r="C10" s="44"/>
      <c r="D10" s="44"/>
      <c r="E10" s="44"/>
      <c r="F10" s="8"/>
      <c r="G10" s="8"/>
      <c r="H10" s="8"/>
      <c r="I10" s="8"/>
      <c r="J10" s="8"/>
      <c r="K10" s="8"/>
      <c r="L10" s="8"/>
      <c r="M10" s="8"/>
      <c r="N10" s="8"/>
      <c r="O10" s="8"/>
      <c r="P10" s="8"/>
      <c r="Q10" s="8"/>
      <c r="R10" s="8"/>
      <c r="S10" s="8"/>
      <c r="T10" s="8"/>
    </row>
  </sheetData>
  <mergeCells count="1">
    <mergeCell ref="B1:E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abSelected="1" zoomScale="80" zoomScaleNormal="80" workbookViewId="0">
      <selection activeCell="A8" sqref="A8"/>
    </sheetView>
  </sheetViews>
  <sheetFormatPr defaultColWidth="9.140625" defaultRowHeight="15" x14ac:dyDescent="0.25"/>
  <cols>
    <col min="1" max="1" width="87.7109375" style="1" bestFit="1" customWidth="1"/>
    <col min="2" max="2" width="35" style="1" bestFit="1" customWidth="1"/>
    <col min="3" max="3" width="75.42578125" style="1" customWidth="1"/>
    <col min="4" max="4" width="46.85546875" style="1" bestFit="1" customWidth="1"/>
    <col min="5" max="5" width="70.5703125" style="1" customWidth="1"/>
    <col min="6" max="16384" width="9.140625" style="1"/>
  </cols>
  <sheetData>
    <row r="1" spans="1:20" ht="207" x14ac:dyDescent="0.25">
      <c r="A1" s="2" t="s">
        <v>118</v>
      </c>
      <c r="B1" s="59" t="s">
        <v>119</v>
      </c>
      <c r="C1" s="60"/>
      <c r="D1" s="60"/>
      <c r="E1" s="60"/>
      <c r="F1" s="9" t="s">
        <v>120</v>
      </c>
      <c r="G1" s="9" t="s">
        <v>121</v>
      </c>
      <c r="H1" s="9" t="s">
        <v>122</v>
      </c>
      <c r="I1" s="9" t="s">
        <v>123</v>
      </c>
      <c r="J1" s="9" t="s">
        <v>124</v>
      </c>
      <c r="K1" s="9" t="s">
        <v>125</v>
      </c>
      <c r="L1" s="9" t="s">
        <v>126</v>
      </c>
      <c r="M1" s="9" t="s">
        <v>127</v>
      </c>
      <c r="N1" s="9" t="s">
        <v>128</v>
      </c>
      <c r="O1" s="9" t="s">
        <v>129</v>
      </c>
      <c r="P1" s="9" t="s">
        <v>130</v>
      </c>
      <c r="Q1" s="9" t="s">
        <v>131</v>
      </c>
      <c r="R1" s="9" t="s">
        <v>132</v>
      </c>
      <c r="S1" s="9" t="s">
        <v>133</v>
      </c>
      <c r="T1" s="9" t="s">
        <v>134</v>
      </c>
    </row>
    <row r="2" spans="1:20" x14ac:dyDescent="0.25">
      <c r="A2" s="3"/>
      <c r="B2" s="42" t="s">
        <v>135</v>
      </c>
      <c r="C2" s="42" t="s">
        <v>136</v>
      </c>
      <c r="D2" s="42" t="s">
        <v>137</v>
      </c>
      <c r="E2" s="42" t="s">
        <v>138</v>
      </c>
      <c r="F2" s="61" t="s">
        <v>139</v>
      </c>
      <c r="G2" s="62"/>
      <c r="H2" s="62"/>
      <c r="I2" s="62"/>
      <c r="J2" s="62"/>
      <c r="K2" s="62"/>
      <c r="L2" s="62"/>
      <c r="M2" s="62"/>
      <c r="N2" s="62"/>
      <c r="O2" s="62"/>
      <c r="P2" s="62"/>
      <c r="Q2" s="62"/>
      <c r="R2" s="62"/>
      <c r="S2" s="62"/>
      <c r="T2" s="63"/>
    </row>
    <row r="3" spans="1:20" ht="409.5" x14ac:dyDescent="0.25">
      <c r="A3" s="5" t="s">
        <v>140</v>
      </c>
      <c r="B3" s="41" t="s">
        <v>141</v>
      </c>
      <c r="C3" s="41" t="s">
        <v>142</v>
      </c>
      <c r="D3" s="41" t="s">
        <v>143</v>
      </c>
      <c r="E3" s="41" t="s">
        <v>144</v>
      </c>
      <c r="F3" s="45">
        <v>-53.005116926999904</v>
      </c>
      <c r="G3" s="45">
        <v>-53.005116926999904</v>
      </c>
      <c r="H3" s="45">
        <v>-60.856493005221751</v>
      </c>
      <c r="I3" s="45">
        <v>-60.962265074522293</v>
      </c>
      <c r="J3" s="45">
        <v>-63.406356995564238</v>
      </c>
      <c r="K3" s="45">
        <v>-68.385842022144061</v>
      </c>
      <c r="L3" s="45">
        <v>-70.850825462695184</v>
      </c>
      <c r="M3" s="45">
        <v>-53.009927618467827</v>
      </c>
      <c r="N3" s="45">
        <v>-63.095942033171582</v>
      </c>
      <c r="O3" s="45">
        <v>-70.621867089859506</v>
      </c>
      <c r="P3" s="45">
        <v>-70.66348290360952</v>
      </c>
      <c r="Q3" s="45">
        <v>-73.126131691106139</v>
      </c>
      <c r="R3" s="45">
        <v>-78.232358799213898</v>
      </c>
      <c r="S3" s="45">
        <v>-80.750789604787769</v>
      </c>
      <c r="T3" s="45">
        <v>-63.095942033171582</v>
      </c>
    </row>
    <row r="4" spans="1:20" x14ac:dyDescent="0.25">
      <c r="A4" s="3" t="s">
        <v>145</v>
      </c>
      <c r="B4" s="46"/>
      <c r="C4" s="46"/>
      <c r="D4" s="46"/>
      <c r="E4" s="46"/>
      <c r="F4" s="11"/>
      <c r="G4" s="11"/>
      <c r="H4" s="11"/>
      <c r="I4" s="11"/>
      <c r="J4" s="11"/>
      <c r="K4" s="11"/>
      <c r="L4" s="11"/>
      <c r="M4" s="11"/>
      <c r="N4" s="11"/>
      <c r="O4" s="11"/>
      <c r="P4" s="11"/>
      <c r="Q4" s="11"/>
      <c r="R4" s="11"/>
      <c r="S4" s="11"/>
      <c r="T4" s="11"/>
    </row>
    <row r="5" spans="1:20" ht="30" x14ac:dyDescent="0.25">
      <c r="A5" s="5" t="s">
        <v>146</v>
      </c>
      <c r="B5" s="46"/>
      <c r="C5" s="46"/>
      <c r="D5" s="46"/>
      <c r="E5" s="46"/>
      <c r="F5" s="11"/>
      <c r="G5" s="11"/>
      <c r="H5" s="11"/>
      <c r="I5" s="11"/>
      <c r="J5" s="11"/>
      <c r="K5" s="11"/>
      <c r="L5" s="11"/>
      <c r="M5" s="11"/>
      <c r="N5" s="11"/>
      <c r="O5" s="11"/>
      <c r="P5" s="11"/>
      <c r="Q5" s="11"/>
      <c r="R5" s="11"/>
      <c r="S5" s="11"/>
      <c r="T5" s="11"/>
    </row>
    <row r="7" spans="1:20" x14ac:dyDescent="0.25">
      <c r="A7" s="40" t="s">
        <v>147</v>
      </c>
    </row>
    <row r="8" spans="1:20" x14ac:dyDescent="0.25">
      <c r="A8" s="40" t="s">
        <v>148</v>
      </c>
    </row>
    <row r="9" spans="1:20" x14ac:dyDescent="0.25">
      <c r="A9" s="1" t="s">
        <v>149</v>
      </c>
    </row>
    <row r="10" spans="1:20" x14ac:dyDescent="0.25">
      <c r="A10" s="1" t="s">
        <v>150</v>
      </c>
    </row>
    <row r="11" spans="1:20" x14ac:dyDescent="0.25">
      <c r="A11" s="1" t="s">
        <v>151</v>
      </c>
    </row>
    <row r="12" spans="1:20" x14ac:dyDescent="0.25">
      <c r="A12" s="1" t="s">
        <v>152</v>
      </c>
    </row>
    <row r="14" spans="1:20" x14ac:dyDescent="0.25">
      <c r="A14" s="40" t="s">
        <v>153</v>
      </c>
    </row>
    <row r="15" spans="1:20" x14ac:dyDescent="0.25">
      <c r="A15" s="1" t="s">
        <v>154</v>
      </c>
    </row>
    <row r="16" spans="1:20" x14ac:dyDescent="0.25">
      <c r="A16" s="1" t="s">
        <v>155</v>
      </c>
    </row>
    <row r="17" spans="1:1" x14ac:dyDescent="0.25">
      <c r="A17" s="1" t="s">
        <v>156</v>
      </c>
    </row>
    <row r="18" spans="1:1" x14ac:dyDescent="0.25">
      <c r="A18" s="1" t="s">
        <v>157</v>
      </c>
    </row>
    <row r="19" spans="1:1" x14ac:dyDescent="0.25">
      <c r="A19" s="1" t="s">
        <v>158</v>
      </c>
    </row>
    <row r="20" spans="1:1" x14ac:dyDescent="0.25">
      <c r="A20" s="1" t="s">
        <v>159</v>
      </c>
    </row>
    <row r="23" spans="1:1" x14ac:dyDescent="0.25">
      <c r="A23" s="40" t="s">
        <v>160</v>
      </c>
    </row>
    <row r="24" spans="1:1" x14ac:dyDescent="0.25">
      <c r="A24" s="1" t="s">
        <v>161</v>
      </c>
    </row>
    <row r="25" spans="1:1" x14ac:dyDescent="0.25">
      <c r="A25" s="1" t="s">
        <v>162</v>
      </c>
    </row>
    <row r="26" spans="1:1" x14ac:dyDescent="0.25">
      <c r="A26" s="1" t="s">
        <v>163</v>
      </c>
    </row>
    <row r="27" spans="1:1" x14ac:dyDescent="0.25">
      <c r="A27" s="1" t="s">
        <v>164</v>
      </c>
    </row>
    <row r="28" spans="1:1" x14ac:dyDescent="0.25">
      <c r="A28" s="1" t="s">
        <v>165</v>
      </c>
    </row>
    <row r="30" spans="1:1" x14ac:dyDescent="0.25">
      <c r="A30" s="40" t="s">
        <v>166</v>
      </c>
    </row>
  </sheetData>
  <mergeCells count="2">
    <mergeCell ref="B1:E1"/>
    <mergeCell ref="F2:T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M34" sqref="M34"/>
    </sheetView>
  </sheetViews>
  <sheetFormatPr defaultColWidth="8.85546875" defaultRowHeight="15" x14ac:dyDescent="0.25"/>
  <cols>
    <col min="5" max="5" width="9.5703125" bestFit="1" customWidth="1"/>
  </cols>
  <sheetData>
    <row r="1" spans="1:15" ht="60.75" thickBot="1" x14ac:dyDescent="0.3">
      <c r="A1" s="12"/>
      <c r="B1" s="13" t="s">
        <v>167</v>
      </c>
      <c r="C1" s="14" t="s">
        <v>168</v>
      </c>
      <c r="D1" s="15" t="s">
        <v>169</v>
      </c>
      <c r="E1" s="16" t="s">
        <v>170</v>
      </c>
      <c r="F1" s="17" t="s">
        <v>171</v>
      </c>
      <c r="G1" s="15" t="s">
        <v>172</v>
      </c>
      <c r="H1" s="18" t="s">
        <v>173</v>
      </c>
      <c r="I1" s="19"/>
      <c r="K1" s="12" t="s">
        <v>174</v>
      </c>
      <c r="L1" s="12" t="s">
        <v>175</v>
      </c>
      <c r="M1" s="20" t="s">
        <v>176</v>
      </c>
      <c r="N1" s="21" t="s">
        <v>177</v>
      </c>
      <c r="O1" s="21" t="s">
        <v>178</v>
      </c>
    </row>
    <row r="2" spans="1:15" x14ac:dyDescent="0.25">
      <c r="A2" s="22" t="s">
        <v>179</v>
      </c>
      <c r="B2" s="23">
        <f>485*(100.34/98.532)</f>
        <v>493.89944383550528</v>
      </c>
      <c r="C2" s="24">
        <f t="shared" ref="C2:C7" si="0">ROUND(MAX(116,MIN(232,116+116*(B2-261)/(677-261))),0)</f>
        <v>181</v>
      </c>
      <c r="D2" s="25">
        <f t="shared" ref="D2:D7" si="1">ROUND(MAX(0,MIN(133,133*(677-B2)/(677-261))),0)</f>
        <v>59</v>
      </c>
      <c r="E2" s="26">
        <f t="shared" ref="E2:E7" si="2">N2</f>
        <v>9616.08</v>
      </c>
      <c r="F2" s="27">
        <v>0</v>
      </c>
      <c r="G2" s="28">
        <f t="shared" ref="G2:G7" si="3">F2*18</f>
        <v>0</v>
      </c>
      <c r="H2" s="29">
        <f t="shared" ref="H2:H7" si="4">MAX(C2,MIN(B2,E2/55-D2-G2))</f>
        <v>181</v>
      </c>
      <c r="I2" s="30"/>
      <c r="J2" t="s">
        <v>180</v>
      </c>
      <c r="K2" s="31">
        <v>9427.2999999999993</v>
      </c>
      <c r="L2" s="32">
        <f>B11/B10</f>
        <v>1.0183700395818533</v>
      </c>
      <c r="M2" s="33">
        <f t="shared" ref="M2:M7" si="5">K2*L2</f>
        <v>9600.4798741500053</v>
      </c>
      <c r="N2" s="34">
        <v>9616.08</v>
      </c>
      <c r="O2" s="12">
        <v>181</v>
      </c>
    </row>
    <row r="3" spans="1:15" x14ac:dyDescent="0.25">
      <c r="A3" s="22" t="s">
        <v>181</v>
      </c>
      <c r="B3" s="23">
        <f>555*(100.34/98.532)</f>
        <v>565.18389964681535</v>
      </c>
      <c r="C3" s="24">
        <f t="shared" si="0"/>
        <v>201</v>
      </c>
      <c r="D3" s="25">
        <f t="shared" si="1"/>
        <v>36</v>
      </c>
      <c r="E3" s="26">
        <f t="shared" si="2"/>
        <v>1111.6199999999999</v>
      </c>
      <c r="F3" s="27">
        <v>1</v>
      </c>
      <c r="G3" s="28">
        <f t="shared" si="3"/>
        <v>18</v>
      </c>
      <c r="H3" s="29">
        <f t="shared" si="4"/>
        <v>201</v>
      </c>
      <c r="I3" s="19"/>
      <c r="J3" t="s">
        <v>182</v>
      </c>
      <c r="K3" s="31">
        <v>12569.74</v>
      </c>
      <c r="L3" s="32">
        <f>L2</f>
        <v>1.0183700395818533</v>
      </c>
      <c r="M3" s="33">
        <f t="shared" si="5"/>
        <v>12800.646621333604</v>
      </c>
      <c r="N3" s="35">
        <v>1111.6199999999999</v>
      </c>
      <c r="O3" s="12">
        <v>201</v>
      </c>
    </row>
    <row r="4" spans="1:15" x14ac:dyDescent="0.25">
      <c r="A4" s="22" t="s">
        <v>183</v>
      </c>
      <c r="B4" s="23">
        <f>592*(100.34/98.532)</f>
        <v>602.86282628993627</v>
      </c>
      <c r="C4" s="24">
        <f t="shared" si="0"/>
        <v>211</v>
      </c>
      <c r="D4" s="25">
        <f t="shared" si="1"/>
        <v>24</v>
      </c>
      <c r="E4" s="26">
        <f t="shared" si="2"/>
        <v>1111.6199999999999</v>
      </c>
      <c r="F4" s="27">
        <v>2</v>
      </c>
      <c r="G4" s="28">
        <f t="shared" si="3"/>
        <v>36</v>
      </c>
      <c r="H4" s="29">
        <f t="shared" si="4"/>
        <v>211</v>
      </c>
      <c r="I4" s="19"/>
      <c r="J4" t="s">
        <v>184</v>
      </c>
      <c r="K4" s="31">
        <f>K3</f>
        <v>12569.74</v>
      </c>
      <c r="L4" s="32">
        <f>L3</f>
        <v>1.0183700395818533</v>
      </c>
      <c r="M4" s="33">
        <f t="shared" si="5"/>
        <v>12800.646621333604</v>
      </c>
      <c r="N4" s="35">
        <v>1111.6199999999999</v>
      </c>
      <c r="O4" s="12">
        <v>211</v>
      </c>
    </row>
    <row r="5" spans="1:15" x14ac:dyDescent="0.25">
      <c r="A5" s="22" t="s">
        <v>185</v>
      </c>
      <c r="B5" s="23">
        <f>541*(100.34/98.532)</f>
        <v>550.92700848455331</v>
      </c>
      <c r="C5" s="24">
        <f t="shared" si="0"/>
        <v>197</v>
      </c>
      <c r="D5" s="25">
        <f t="shared" si="1"/>
        <v>40</v>
      </c>
      <c r="E5" s="26">
        <f t="shared" si="2"/>
        <v>1111.6199999999999</v>
      </c>
      <c r="F5" s="27">
        <v>0</v>
      </c>
      <c r="G5" s="28">
        <f t="shared" si="3"/>
        <v>0</v>
      </c>
      <c r="H5" s="29">
        <f t="shared" si="4"/>
        <v>197</v>
      </c>
      <c r="I5" s="19"/>
      <c r="J5" t="s">
        <v>186</v>
      </c>
      <c r="K5" s="31">
        <f>K4</f>
        <v>12569.74</v>
      </c>
      <c r="L5" s="32">
        <f>L4</f>
        <v>1.0183700395818533</v>
      </c>
      <c r="M5" s="33">
        <f t="shared" si="5"/>
        <v>12800.646621333604</v>
      </c>
      <c r="N5" s="35">
        <v>1111.6199999999999</v>
      </c>
      <c r="O5" s="12">
        <v>197</v>
      </c>
    </row>
    <row r="6" spans="1:15" x14ac:dyDescent="0.25">
      <c r="A6" s="22" t="s">
        <v>187</v>
      </c>
      <c r="B6" s="23">
        <f>565*(100.34/98.532)</f>
        <v>575.36739333414528</v>
      </c>
      <c r="C6" s="24">
        <f t="shared" si="0"/>
        <v>204</v>
      </c>
      <c r="D6" s="25">
        <f t="shared" si="1"/>
        <v>32</v>
      </c>
      <c r="E6" s="26">
        <f t="shared" si="2"/>
        <v>1111.6199999999999</v>
      </c>
      <c r="F6" s="27">
        <v>1</v>
      </c>
      <c r="G6" s="28">
        <f t="shared" si="3"/>
        <v>18</v>
      </c>
      <c r="H6" s="29">
        <f t="shared" si="4"/>
        <v>204</v>
      </c>
      <c r="I6" s="19"/>
      <c r="J6" t="s">
        <v>188</v>
      </c>
      <c r="K6" s="31">
        <f>K5</f>
        <v>12569.74</v>
      </c>
      <c r="L6" s="32">
        <f>L5</f>
        <v>1.0183700395818533</v>
      </c>
      <c r="M6" s="33">
        <f t="shared" si="5"/>
        <v>12800.646621333604</v>
      </c>
      <c r="N6" s="35">
        <v>1111.6199999999999</v>
      </c>
      <c r="O6" s="12">
        <v>204</v>
      </c>
    </row>
    <row r="7" spans="1:15" x14ac:dyDescent="0.25">
      <c r="A7" s="22" t="s">
        <v>189</v>
      </c>
      <c r="B7" s="23">
        <f>577*(100.34/98.532)</f>
        <v>587.58758575894126</v>
      </c>
      <c r="C7" s="24">
        <f t="shared" si="0"/>
        <v>207</v>
      </c>
      <c r="D7" s="25">
        <f t="shared" si="1"/>
        <v>29</v>
      </c>
      <c r="E7" s="26">
        <f t="shared" si="2"/>
        <v>1111.6199999999999</v>
      </c>
      <c r="F7" s="27">
        <v>2</v>
      </c>
      <c r="G7" s="28">
        <f t="shared" si="3"/>
        <v>36</v>
      </c>
      <c r="H7" s="29">
        <f t="shared" si="4"/>
        <v>207</v>
      </c>
      <c r="I7" s="19"/>
      <c r="J7" t="s">
        <v>190</v>
      </c>
      <c r="K7" s="31">
        <f>K6</f>
        <v>12569.74</v>
      </c>
      <c r="L7" s="32">
        <f>L6</f>
        <v>1.0183700395818533</v>
      </c>
      <c r="M7" s="33">
        <f t="shared" si="5"/>
        <v>12800.646621333604</v>
      </c>
      <c r="N7" s="35">
        <v>1111.6199999999999</v>
      </c>
      <c r="O7" s="12">
        <v>207</v>
      </c>
    </row>
    <row r="8" spans="1:15" x14ac:dyDescent="0.25">
      <c r="A8" s="12"/>
      <c r="B8" s="12"/>
      <c r="C8" s="12"/>
      <c r="D8" s="12"/>
      <c r="E8" s="12"/>
      <c r="F8" s="12"/>
      <c r="G8" s="12"/>
      <c r="H8" s="12"/>
      <c r="I8" s="19"/>
      <c r="J8" s="30"/>
      <c r="K8" s="30"/>
      <c r="L8" s="19"/>
      <c r="M8" s="12"/>
      <c r="N8" s="12"/>
      <c r="O8" s="36"/>
    </row>
    <row r="9" spans="1:15" x14ac:dyDescent="0.25">
      <c r="A9" s="12"/>
      <c r="B9" s="37"/>
      <c r="C9" s="37"/>
      <c r="D9" s="37"/>
      <c r="E9" s="37"/>
      <c r="F9" s="12"/>
      <c r="G9" s="37"/>
      <c r="H9" s="38"/>
      <c r="I9" s="19"/>
      <c r="J9" s="30"/>
      <c r="K9" s="30"/>
      <c r="L9" s="19"/>
      <c r="M9" s="12"/>
      <c r="N9" s="12"/>
      <c r="O9" s="12"/>
    </row>
    <row r="10" spans="1:15" x14ac:dyDescent="0.25">
      <c r="A10" s="39" t="s">
        <v>191</v>
      </c>
      <c r="B10" s="37">
        <v>98.53</v>
      </c>
      <c r="C10" s="37"/>
      <c r="D10" s="37"/>
      <c r="E10" s="37"/>
      <c r="F10" s="12"/>
      <c r="G10" s="37"/>
      <c r="H10" s="38"/>
      <c r="I10" s="19"/>
      <c r="J10" s="12"/>
      <c r="K10" s="12"/>
      <c r="L10" s="12"/>
      <c r="M10" s="12"/>
      <c r="N10" s="12"/>
      <c r="O10" s="12"/>
    </row>
    <row r="11" spans="1:15" x14ac:dyDescent="0.25">
      <c r="A11" s="39" t="s">
        <v>192</v>
      </c>
      <c r="B11" s="37">
        <v>100.34</v>
      </c>
      <c r="C11" s="37"/>
      <c r="D11" s="37"/>
      <c r="E11" s="37"/>
      <c r="F11" s="37"/>
      <c r="G11" s="37"/>
      <c r="H11" s="37"/>
      <c r="I11" s="19"/>
      <c r="J11" s="12"/>
      <c r="K11" s="12"/>
      <c r="L11" s="12"/>
      <c r="M11" s="12"/>
      <c r="N11" s="12"/>
      <c r="O11" s="12"/>
    </row>
    <row r="12" spans="1:15" x14ac:dyDescent="0.25">
      <c r="A12" s="12"/>
      <c r="B12" s="37"/>
      <c r="C12" s="37"/>
      <c r="D12" s="37"/>
      <c r="E12" s="37"/>
      <c r="F12" s="37"/>
      <c r="G12" s="37"/>
      <c r="H12" s="37"/>
      <c r="I12" s="19"/>
      <c r="J12" s="12"/>
      <c r="K12" s="12"/>
      <c r="L12" s="12"/>
      <c r="M12" s="12"/>
      <c r="N12" s="12"/>
      <c r="O12"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workbookViewId="0">
      <selection activeCell="A5" sqref="A5:XFD9"/>
    </sheetView>
  </sheetViews>
  <sheetFormatPr defaultColWidth="9.140625" defaultRowHeight="15" x14ac:dyDescent="0.25"/>
  <cols>
    <col min="1" max="1" width="87.7109375" style="1" bestFit="1" customWidth="1"/>
    <col min="2" max="2" width="35" style="1" bestFit="1" customWidth="1"/>
    <col min="3" max="3" width="75.42578125" style="1" customWidth="1"/>
    <col min="4" max="4" width="46.85546875" style="1" bestFit="1" customWidth="1"/>
    <col min="5" max="5" width="53.5703125" style="1" bestFit="1" customWidth="1"/>
    <col min="6" max="16384" width="9.140625" style="1"/>
  </cols>
  <sheetData>
    <row r="1" spans="1:20" ht="207" x14ac:dyDescent="0.25">
      <c r="A1" s="2" t="s">
        <v>193</v>
      </c>
      <c r="B1" s="59" t="s">
        <v>194</v>
      </c>
      <c r="C1" s="60"/>
      <c r="D1" s="60"/>
      <c r="E1" s="60"/>
      <c r="F1" s="9" t="s">
        <v>195</v>
      </c>
      <c r="G1" s="9" t="s">
        <v>196</v>
      </c>
      <c r="H1" s="9" t="s">
        <v>197</v>
      </c>
      <c r="I1" s="9" t="s">
        <v>198</v>
      </c>
      <c r="J1" s="9" t="s">
        <v>199</v>
      </c>
      <c r="K1" s="9" t="s">
        <v>200</v>
      </c>
      <c r="L1" s="9" t="s">
        <v>201</v>
      </c>
      <c r="M1" s="9" t="s">
        <v>202</v>
      </c>
      <c r="N1" s="9" t="s">
        <v>203</v>
      </c>
      <c r="O1" s="9" t="s">
        <v>204</v>
      </c>
      <c r="P1" s="9" t="s">
        <v>205</v>
      </c>
      <c r="Q1" s="9" t="s">
        <v>206</v>
      </c>
      <c r="R1" s="9" t="s">
        <v>207</v>
      </c>
      <c r="S1" s="9" t="s">
        <v>208</v>
      </c>
      <c r="T1" s="9" t="s">
        <v>209</v>
      </c>
    </row>
    <row r="2" spans="1:20" x14ac:dyDescent="0.25">
      <c r="A2" s="3"/>
      <c r="B2" s="4" t="s">
        <v>210</v>
      </c>
      <c r="C2" s="4" t="s">
        <v>211</v>
      </c>
      <c r="D2" s="4" t="s">
        <v>212</v>
      </c>
      <c r="E2" s="4" t="s">
        <v>213</v>
      </c>
      <c r="F2" s="8"/>
      <c r="G2" s="8"/>
      <c r="H2" s="8"/>
      <c r="I2" s="8"/>
      <c r="J2" s="8"/>
      <c r="K2" s="8"/>
      <c r="L2" s="8"/>
      <c r="M2" s="8"/>
      <c r="N2" s="8"/>
      <c r="O2" s="8"/>
      <c r="P2" s="8"/>
      <c r="Q2" s="8"/>
      <c r="R2" s="8"/>
      <c r="S2" s="8"/>
      <c r="T2" s="8"/>
    </row>
    <row r="3" spans="1:20" ht="75" x14ac:dyDescent="0.25">
      <c r="A3" s="5" t="s">
        <v>214</v>
      </c>
      <c r="B3" s="6"/>
      <c r="C3" s="7"/>
      <c r="D3" s="7"/>
      <c r="E3" s="7"/>
      <c r="F3" s="8"/>
      <c r="G3" s="8"/>
      <c r="H3" s="8"/>
      <c r="I3" s="8"/>
      <c r="J3" s="8"/>
      <c r="K3" s="8"/>
      <c r="L3" s="8"/>
      <c r="M3" s="8"/>
      <c r="N3" s="8"/>
      <c r="O3" s="8"/>
      <c r="P3" s="8"/>
      <c r="Q3" s="8"/>
      <c r="R3" s="8"/>
      <c r="S3" s="8"/>
      <c r="T3" s="8"/>
    </row>
    <row r="4" spans="1:20" ht="74.25" customHeight="1" x14ac:dyDescent="0.25">
      <c r="A4" s="5" t="s">
        <v>215</v>
      </c>
      <c r="B4" s="6"/>
      <c r="C4" s="7"/>
      <c r="D4" s="7"/>
      <c r="E4" s="7"/>
      <c r="F4" s="8"/>
      <c r="G4" s="8"/>
      <c r="H4" s="8"/>
      <c r="I4" s="8"/>
      <c r="J4" s="8"/>
      <c r="K4" s="8"/>
      <c r="L4" s="8"/>
      <c r="M4" s="8"/>
      <c r="N4" s="8"/>
      <c r="O4" s="8"/>
      <c r="P4" s="8"/>
      <c r="Q4" s="8"/>
      <c r="R4" s="8"/>
      <c r="S4" s="8"/>
      <c r="T4" s="8"/>
    </row>
  </sheetData>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zoomScale="90" zoomScaleNormal="90" workbookViewId="0">
      <selection activeCell="A14" sqref="A14"/>
    </sheetView>
  </sheetViews>
  <sheetFormatPr defaultColWidth="9.140625" defaultRowHeight="15" x14ac:dyDescent="0.25"/>
  <cols>
    <col min="1" max="1" width="87.7109375" style="1" bestFit="1" customWidth="1"/>
    <col min="2" max="2" width="35" style="1" bestFit="1" customWidth="1"/>
    <col min="3" max="3" width="75.42578125" style="1" customWidth="1"/>
    <col min="4" max="4" width="47.85546875" style="1" customWidth="1"/>
    <col min="5" max="5" width="53.5703125" style="1" bestFit="1" customWidth="1"/>
    <col min="6" max="16384" width="9.140625" style="1"/>
  </cols>
  <sheetData>
    <row r="1" spans="1:20" ht="207" x14ac:dyDescent="0.25">
      <c r="A1" s="2" t="s">
        <v>216</v>
      </c>
      <c r="B1" s="59" t="s">
        <v>217</v>
      </c>
      <c r="C1" s="60"/>
      <c r="D1" s="60"/>
      <c r="E1" s="60"/>
      <c r="F1" s="9" t="s">
        <v>218</v>
      </c>
      <c r="G1" s="9" t="s">
        <v>219</v>
      </c>
      <c r="H1" s="9" t="s">
        <v>220</v>
      </c>
      <c r="I1" s="9" t="s">
        <v>221</v>
      </c>
      <c r="J1" s="9" t="s">
        <v>222</v>
      </c>
      <c r="K1" s="9" t="s">
        <v>223</v>
      </c>
      <c r="L1" s="9" t="s">
        <v>224</v>
      </c>
      <c r="M1" s="9" t="s">
        <v>225</v>
      </c>
      <c r="N1" s="9" t="s">
        <v>226</v>
      </c>
      <c r="O1" s="9" t="s">
        <v>227</v>
      </c>
      <c r="P1" s="9" t="s">
        <v>228</v>
      </c>
      <c r="Q1" s="9" t="s">
        <v>229</v>
      </c>
      <c r="R1" s="9" t="s">
        <v>230</v>
      </c>
      <c r="S1" s="9" t="s">
        <v>231</v>
      </c>
      <c r="T1" s="9" t="s">
        <v>232</v>
      </c>
    </row>
    <row r="2" spans="1:20" x14ac:dyDescent="0.25">
      <c r="A2" s="3"/>
      <c r="B2" s="4" t="s">
        <v>233</v>
      </c>
      <c r="C2" s="4" t="s">
        <v>234</v>
      </c>
      <c r="D2" s="4" t="s">
        <v>235</v>
      </c>
      <c r="E2" s="4" t="s">
        <v>236</v>
      </c>
      <c r="F2" s="8"/>
      <c r="G2" s="8"/>
      <c r="H2" s="8"/>
      <c r="I2" s="8"/>
      <c r="J2" s="8"/>
      <c r="K2" s="8"/>
      <c r="L2" s="8"/>
      <c r="M2" s="8"/>
      <c r="N2" s="8"/>
      <c r="O2" s="8"/>
      <c r="P2" s="8"/>
      <c r="Q2" s="8"/>
      <c r="R2" s="8"/>
      <c r="S2" s="8"/>
      <c r="T2" s="8"/>
    </row>
    <row r="3" spans="1:20" ht="90" x14ac:dyDescent="0.25">
      <c r="A3" s="5" t="s">
        <v>237</v>
      </c>
      <c r="B3" s="6"/>
      <c r="C3" s="7"/>
      <c r="D3" s="7"/>
      <c r="E3" s="7"/>
      <c r="F3" s="8"/>
      <c r="G3" s="8"/>
      <c r="H3" s="8"/>
      <c r="I3" s="8"/>
      <c r="J3" s="8"/>
      <c r="K3" s="8"/>
      <c r="L3" s="8"/>
      <c r="M3" s="8"/>
      <c r="N3" s="8"/>
      <c r="O3" s="8"/>
      <c r="P3" s="8"/>
      <c r="Q3" s="8"/>
      <c r="R3" s="8"/>
      <c r="S3" s="8"/>
      <c r="T3" s="8"/>
    </row>
    <row r="4" spans="1:20" ht="74.25" customHeight="1" x14ac:dyDescent="0.25">
      <c r="A4" s="5" t="s">
        <v>238</v>
      </c>
      <c r="B4" s="6"/>
      <c r="C4" s="7"/>
      <c r="D4" s="7"/>
      <c r="E4" s="7"/>
      <c r="F4" s="8"/>
      <c r="G4" s="8"/>
      <c r="H4" s="8"/>
      <c r="I4" s="8"/>
      <c r="J4" s="8"/>
      <c r="K4" s="8"/>
      <c r="L4" s="8"/>
      <c r="M4" s="8"/>
      <c r="N4" s="8"/>
      <c r="O4" s="8"/>
      <c r="P4" s="8"/>
      <c r="Q4" s="8"/>
      <c r="R4" s="8"/>
      <c r="S4" s="8"/>
      <c r="T4" s="8"/>
    </row>
    <row r="5" spans="1:20" ht="120" x14ac:dyDescent="0.25">
      <c r="A5" s="5" t="s">
        <v>239</v>
      </c>
      <c r="B5" s="7" t="s">
        <v>240</v>
      </c>
      <c r="C5" s="7" t="s">
        <v>241</v>
      </c>
      <c r="D5" s="7" t="s">
        <v>242</v>
      </c>
      <c r="E5" s="6" t="s">
        <v>243</v>
      </c>
      <c r="F5" s="8"/>
      <c r="G5" s="8"/>
      <c r="H5" s="8"/>
      <c r="I5" s="8"/>
      <c r="J5" s="8"/>
      <c r="K5" s="8"/>
      <c r="L5" s="8"/>
      <c r="M5" s="8"/>
      <c r="N5" s="8"/>
      <c r="O5" s="8"/>
      <c r="P5" s="8"/>
      <c r="Q5" s="8"/>
      <c r="R5" s="8"/>
      <c r="S5" s="8"/>
      <c r="T5" s="8"/>
    </row>
    <row r="6" spans="1:20" x14ac:dyDescent="0.25">
      <c r="A6" s="3" t="s">
        <v>244</v>
      </c>
      <c r="B6" s="53"/>
      <c r="C6" s="53"/>
      <c r="D6" s="53"/>
      <c r="E6" s="53"/>
      <c r="F6" s="53"/>
      <c r="G6" s="53"/>
      <c r="H6" s="53"/>
      <c r="I6" s="53"/>
      <c r="J6" s="53"/>
      <c r="K6" s="53"/>
      <c r="L6" s="53"/>
      <c r="M6" s="53"/>
      <c r="N6" s="53"/>
      <c r="O6" s="53"/>
      <c r="P6" s="53"/>
      <c r="Q6" s="53"/>
      <c r="R6" s="53"/>
      <c r="S6" s="53"/>
      <c r="T6" s="53"/>
    </row>
    <row r="9" spans="1:20" x14ac:dyDescent="0.25">
      <c r="A9" s="47"/>
    </row>
  </sheetData>
  <mergeCells count="1">
    <mergeCell ref="B1: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zoomScale="90" zoomScaleNormal="90" workbookViewId="0">
      <selection activeCell="A5" sqref="A5"/>
    </sheetView>
  </sheetViews>
  <sheetFormatPr defaultColWidth="9.140625" defaultRowHeight="15" x14ac:dyDescent="0.25"/>
  <cols>
    <col min="1" max="1" width="87.7109375" style="1" bestFit="1" customWidth="1"/>
    <col min="2" max="2" width="35" style="1" bestFit="1" customWidth="1"/>
    <col min="3" max="3" width="75.42578125" style="1" customWidth="1"/>
    <col min="4" max="4" width="46.85546875" style="1" bestFit="1" customWidth="1"/>
    <col min="5" max="5" width="53.5703125" style="1" bestFit="1" customWidth="1"/>
    <col min="6" max="16384" width="9.140625" style="1"/>
  </cols>
  <sheetData>
    <row r="1" spans="1:20" ht="207" x14ac:dyDescent="0.25">
      <c r="A1" s="2" t="s">
        <v>245</v>
      </c>
      <c r="B1" s="59" t="s">
        <v>246</v>
      </c>
      <c r="C1" s="60"/>
      <c r="D1" s="60"/>
      <c r="E1" s="60"/>
      <c r="F1" s="9" t="s">
        <v>247</v>
      </c>
      <c r="G1" s="9" t="s">
        <v>248</v>
      </c>
      <c r="H1" s="9" t="s">
        <v>249</v>
      </c>
      <c r="I1" s="9" t="s">
        <v>250</v>
      </c>
      <c r="J1" s="9" t="s">
        <v>251</v>
      </c>
      <c r="K1" s="9" t="s">
        <v>252</v>
      </c>
      <c r="L1" s="9" t="s">
        <v>253</v>
      </c>
      <c r="M1" s="9" t="s">
        <v>254</v>
      </c>
      <c r="N1" s="9" t="s">
        <v>255</v>
      </c>
      <c r="O1" s="9" t="s">
        <v>256</v>
      </c>
      <c r="P1" s="9" t="s">
        <v>257</v>
      </c>
      <c r="Q1" s="9" t="s">
        <v>258</v>
      </c>
      <c r="R1" s="9" t="s">
        <v>259</v>
      </c>
      <c r="S1" s="9" t="s">
        <v>260</v>
      </c>
      <c r="T1" s="9" t="s">
        <v>261</v>
      </c>
    </row>
    <row r="2" spans="1:20" x14ac:dyDescent="0.25">
      <c r="A2" s="3"/>
      <c r="B2" s="4" t="s">
        <v>262</v>
      </c>
      <c r="C2" s="4" t="s">
        <v>263</v>
      </c>
      <c r="D2" s="4" t="s">
        <v>264</v>
      </c>
      <c r="E2" s="4" t="s">
        <v>265</v>
      </c>
      <c r="F2" s="8"/>
      <c r="G2" s="8"/>
      <c r="H2" s="8"/>
      <c r="I2" s="8"/>
      <c r="J2" s="8"/>
      <c r="K2" s="8"/>
      <c r="L2" s="8"/>
      <c r="M2" s="8"/>
      <c r="N2" s="8"/>
      <c r="O2" s="8"/>
      <c r="P2" s="8"/>
      <c r="Q2" s="8"/>
      <c r="R2" s="8"/>
      <c r="S2" s="8"/>
      <c r="T2" s="8"/>
    </row>
    <row r="3" spans="1:20" ht="90" x14ac:dyDescent="0.25">
      <c r="A3" s="5" t="s">
        <v>266</v>
      </c>
      <c r="B3" s="6"/>
      <c r="C3" s="7"/>
      <c r="D3" s="7"/>
      <c r="E3" s="7"/>
      <c r="F3" s="8"/>
      <c r="G3" s="8"/>
      <c r="H3" s="8"/>
      <c r="I3" s="8"/>
      <c r="J3" s="8"/>
      <c r="K3" s="8"/>
      <c r="L3" s="8"/>
      <c r="M3" s="8"/>
      <c r="N3" s="8"/>
      <c r="O3" s="8"/>
      <c r="P3" s="8"/>
      <c r="Q3" s="8"/>
      <c r="R3" s="8"/>
      <c r="S3" s="8"/>
      <c r="T3" s="8"/>
    </row>
    <row r="4" spans="1:20" ht="173.25" customHeight="1" x14ac:dyDescent="0.25">
      <c r="A4" s="5" t="s">
        <v>267</v>
      </c>
      <c r="B4" s="6" t="s">
        <v>268</v>
      </c>
      <c r="C4" s="7" t="s">
        <v>269</v>
      </c>
      <c r="D4" s="7" t="s">
        <v>270</v>
      </c>
      <c r="E4" s="7" t="s">
        <v>271</v>
      </c>
      <c r="F4" s="8"/>
      <c r="G4" s="8"/>
      <c r="H4" s="8"/>
      <c r="I4" s="8"/>
      <c r="J4" s="8"/>
      <c r="K4" s="8"/>
      <c r="L4" s="8"/>
      <c r="M4" s="8"/>
      <c r="N4" s="8"/>
      <c r="O4" s="8"/>
      <c r="P4" s="8"/>
      <c r="Q4" s="8"/>
      <c r="R4" s="8"/>
      <c r="S4" s="8"/>
      <c r="T4" s="8"/>
    </row>
    <row r="5" spans="1:20" x14ac:dyDescent="0.25">
      <c r="A5" s="3" t="s">
        <v>272</v>
      </c>
      <c r="B5" s="3"/>
      <c r="C5" s="3"/>
      <c r="D5" s="3"/>
      <c r="E5" s="3"/>
      <c r="F5" s="3"/>
      <c r="G5" s="3"/>
      <c r="H5" s="3"/>
      <c r="I5" s="3"/>
      <c r="J5" s="3"/>
      <c r="K5" s="3"/>
      <c r="L5" s="3"/>
      <c r="M5" s="3"/>
      <c r="N5" s="3"/>
      <c r="O5" s="3"/>
      <c r="P5" s="3"/>
      <c r="Q5" s="3"/>
      <c r="R5" s="3"/>
      <c r="S5" s="3"/>
      <c r="T5" s="3"/>
    </row>
  </sheetData>
  <mergeCells count="1">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alimentation</vt:lpstr>
      <vt:lpstr>habillement</vt:lpstr>
      <vt:lpstr>soins personnels</vt:lpstr>
      <vt:lpstr>les soins de santé</vt:lpstr>
      <vt:lpstr>logement</vt:lpstr>
      <vt:lpstr>calcul loyer_soc</vt:lpstr>
      <vt:lpstr>sécurité</vt:lpstr>
      <vt:lpstr>enfance sûre</vt:lpstr>
      <vt:lpstr>calme et détente</vt:lpstr>
      <vt:lpstr>entretien relations</vt:lpstr>
      <vt:lpstr>mobilité</vt:lpstr>
      <vt:lpstr>total avantages sociaux</vt:lpstr>
      <vt:lpstr>graphique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Bérénice Storms</dc:creator>
  <cp:lastModifiedBy>Ameye Mattijs</cp:lastModifiedBy>
  <cp:lastPrinted>2016-03-22T06:57:03Z</cp:lastPrinted>
  <dcterms:created xsi:type="dcterms:W3CDTF">2016-03-18T10:16:02Z</dcterms:created>
  <dcterms:modified xsi:type="dcterms:W3CDTF">2017-12-13T10:25:57Z</dcterms:modified>
</cp:coreProperties>
</file>