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2. FEAD\5. Communication\2. Communication externe\2. Nieuwsbrief FEAD\21. Septembre 2017\"/>
    </mc:Choice>
  </mc:AlternateContent>
  <bookViews>
    <workbookView xWindow="0" yWindow="0" windowWidth="19200" windowHeight="12180"/>
  </bookViews>
  <sheets>
    <sheet name="Tableau comptage" sheetId="1" r:id="rId1"/>
    <sheet name="Mouvements comptabilit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24" i="2"/>
  <c r="H2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" i="2"/>
  <c r="AA24" i="1"/>
  <c r="AA25" i="1"/>
  <c r="T24" i="1"/>
  <c r="T25" i="1"/>
  <c r="K24" i="1"/>
  <c r="K25" i="1"/>
  <c r="H24" i="1"/>
  <c r="H25" i="1"/>
  <c r="T23" i="1"/>
  <c r="K23" i="1"/>
  <c r="H23" i="1"/>
  <c r="T8" i="1"/>
  <c r="K8" i="1"/>
  <c r="H8" i="1"/>
  <c r="AA23" i="1" l="1"/>
  <c r="AA8" i="1"/>
  <c r="T10" i="1" l="1"/>
  <c r="K10" i="1"/>
  <c r="H10" i="1"/>
  <c r="AA10" i="1" l="1"/>
  <c r="S18" i="1" l="1"/>
  <c r="F10" i="2" l="1"/>
  <c r="F3" i="2"/>
  <c r="K20" i="1" l="1"/>
  <c r="K21" i="1"/>
  <c r="K22" i="1"/>
  <c r="F23" i="2"/>
  <c r="T22" i="1"/>
  <c r="T21" i="1"/>
  <c r="T20" i="1"/>
  <c r="H22" i="1"/>
  <c r="H21" i="1"/>
  <c r="H20" i="1"/>
  <c r="AA22" i="1" l="1"/>
  <c r="H23" i="2" s="1"/>
  <c r="AA21" i="1"/>
  <c r="AA20" i="1"/>
  <c r="F8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7" i="2"/>
  <c r="F6" i="2"/>
  <c r="F5" i="2"/>
  <c r="F4" i="2"/>
  <c r="K5" i="1"/>
  <c r="K6" i="1"/>
  <c r="K7" i="1"/>
  <c r="K9" i="1"/>
  <c r="K11" i="1"/>
  <c r="K12" i="1"/>
  <c r="K13" i="1"/>
  <c r="K14" i="1"/>
  <c r="K15" i="1"/>
  <c r="K16" i="1"/>
  <c r="K17" i="1"/>
  <c r="K18" i="1"/>
  <c r="K19" i="1"/>
  <c r="K4" i="1"/>
  <c r="T5" i="1"/>
  <c r="T6" i="1"/>
  <c r="T7" i="1"/>
  <c r="T9" i="1"/>
  <c r="T11" i="1"/>
  <c r="T12" i="1"/>
  <c r="T13" i="1"/>
  <c r="T14" i="1"/>
  <c r="T15" i="1"/>
  <c r="T16" i="1"/>
  <c r="T17" i="1"/>
  <c r="T18" i="1"/>
  <c r="T4" i="1"/>
  <c r="H5" i="1"/>
  <c r="H6" i="1"/>
  <c r="H7" i="1"/>
  <c r="H9" i="1"/>
  <c r="H11" i="1"/>
  <c r="H12" i="1"/>
  <c r="H13" i="1"/>
  <c r="H14" i="1"/>
  <c r="H15" i="1"/>
  <c r="H16" i="1"/>
  <c r="H17" i="1"/>
  <c r="H18" i="1"/>
  <c r="H19" i="1"/>
  <c r="H4" i="1"/>
  <c r="T19" i="1"/>
  <c r="AA7" i="1" l="1"/>
  <c r="H7" i="2" s="1"/>
  <c r="H20" i="2"/>
  <c r="AA18" i="1"/>
  <c r="H18" i="2" s="1"/>
  <c r="AA17" i="1"/>
  <c r="H17" i="2" s="1"/>
  <c r="H8" i="2"/>
  <c r="AA12" i="1"/>
  <c r="H12" i="2" s="1"/>
  <c r="AA14" i="1"/>
  <c r="H14" i="2" s="1"/>
  <c r="AA6" i="1"/>
  <c r="H5" i="2" s="1"/>
  <c r="AA11" i="1"/>
  <c r="AA9" i="1"/>
  <c r="H9" i="2" s="1"/>
  <c r="AA13" i="1"/>
  <c r="H13" i="2" s="1"/>
  <c r="AA4" i="1"/>
  <c r="H22" i="2"/>
  <c r="AA19" i="1"/>
  <c r="H19" i="2" s="1"/>
  <c r="H21" i="2"/>
  <c r="AA15" i="1"/>
  <c r="H15" i="2" s="1"/>
  <c r="AA16" i="1"/>
  <c r="H16" i="2" s="1"/>
  <c r="H6" i="2"/>
  <c r="AA5" i="1"/>
  <c r="H4" i="2" s="1"/>
  <c r="H3" i="2" l="1"/>
  <c r="H11" i="2"/>
  <c r="H10" i="2"/>
</calcChain>
</file>

<file path=xl/comments1.xml><?xml version="1.0" encoding="utf-8"?>
<comments xmlns="http://schemas.openxmlformats.org/spreadsheetml/2006/main">
  <authors>
    <author>Risoli Sara</author>
  </authors>
  <commentList>
    <comment ref="J17" authorId="0" shapeId="0">
      <text>
        <r>
          <rPr>
            <b/>
            <sz val="9"/>
            <color indexed="81"/>
            <rFont val="Tahoma"/>
            <family val="2"/>
          </rPr>
          <t>Risoli Sara:</t>
        </r>
        <r>
          <rPr>
            <sz val="9"/>
            <color indexed="81"/>
            <rFont val="Tahoma"/>
            <family val="2"/>
          </rPr>
          <t xml:space="preserve">
Attention, sur la 6 eme couche il n'y a que 10 colis et non 30</t>
        </r>
      </text>
    </comment>
  </commentList>
</comments>
</file>

<file path=xl/sharedStrings.xml><?xml version="1.0" encoding="utf-8"?>
<sst xmlns="http://schemas.openxmlformats.org/spreadsheetml/2006/main" count="107" uniqueCount="67">
  <si>
    <t>Lot / Perceel</t>
  </si>
  <si>
    <t>Produit / Product</t>
  </si>
  <si>
    <t>Firme/ Firma</t>
  </si>
  <si>
    <t>Transporteur</t>
  </si>
  <si>
    <t>Nombre d'unités par colis/
Aantal eenheden per colis</t>
  </si>
  <si>
    <t>Nombre de couche par palette/
Aantal lagen per pallet</t>
  </si>
  <si>
    <t>Nombre de colis par palette/
Aantal trays per pallet</t>
  </si>
  <si>
    <t>Nombre d'unités par palette/
Aantal eenheden per pallet</t>
  </si>
  <si>
    <t>Poids net palette/
Nettogewicht van de pallet
(kg)</t>
  </si>
  <si>
    <t>Max / benef
Max/ begunstigde</t>
  </si>
  <si>
    <t>SAS DISCHAMP</t>
  </si>
  <si>
    <t>Candia/ 
Interlogistics/ …</t>
  </si>
  <si>
    <t>JYCO</t>
  </si>
  <si>
    <t>M-Express</t>
  </si>
  <si>
    <t>SAS JYCO</t>
  </si>
  <si>
    <t>SAS DHUMEAUX</t>
  </si>
  <si>
    <t>Verbessem</t>
  </si>
  <si>
    <t>MILIS JOZEF BVBA</t>
  </si>
  <si>
    <t>Scana Noliko</t>
  </si>
  <si>
    <t>SOCIETE NOUVELLE LAITERIE DE LA MONTAGNE SAS</t>
  </si>
  <si>
    <t>Nbre de couches</t>
  </si>
  <si>
    <t>Nombre d'unités seules</t>
  </si>
  <si>
    <t>TOTAL UNITES</t>
  </si>
  <si>
    <t>Maquereaux à l'huile d'olive/Markreel in olijfolie</t>
  </si>
  <si>
    <t>Haricots verts/ Hele sperziebonen</t>
  </si>
  <si>
    <t>Nombre d'unités par couche/
Aantal eenheden per laag</t>
  </si>
  <si>
    <t>Nombre de couche par palette/ Aantal lagen per pallet</t>
  </si>
  <si>
    <t>Salade de riz au thon/ Rijstsalade met tonijn</t>
  </si>
  <si>
    <t>Farine de blé/ Tarwemeel</t>
  </si>
  <si>
    <t>Riz/ Rijst</t>
  </si>
  <si>
    <t>Tomates pelées/ Gepelde tomaten</t>
  </si>
  <si>
    <t>Macédoine de légumes/ Groentemacédoine</t>
  </si>
  <si>
    <t>Mousseline de pomme/ Appelmousseline</t>
  </si>
  <si>
    <t>Fromage fondu/ Smeerkaas</t>
  </si>
  <si>
    <t>Confiture/ Confituur</t>
  </si>
  <si>
    <t>Huile d'olive/ Olijfolie</t>
  </si>
  <si>
    <t>Chocolat noir/ Pure chocolade</t>
  </si>
  <si>
    <t>Attribué
Toegekend</t>
  </si>
  <si>
    <t>Produit
Product</t>
  </si>
  <si>
    <t>Quantités selon la comtabilité matière
Hoeveelheden volgens de voorraadboekhouding</t>
  </si>
  <si>
    <t>Inventaire physique
Fysieke stock</t>
  </si>
  <si>
    <t xml:space="preserve">Stock compté
Getelde stock </t>
  </si>
  <si>
    <t>Différence avec solde
Verschil met saldo</t>
  </si>
  <si>
    <t>Solde
Saldo</t>
  </si>
  <si>
    <t>Transféré
Overgedragen</t>
  </si>
  <si>
    <t>Reçu
Ontvangen</t>
  </si>
  <si>
    <t>Distribué
Verdeeld</t>
  </si>
  <si>
    <t xml:space="preserve">Période contrôlé: 
Gecontroleerde periode: </t>
  </si>
  <si>
    <t>de
van</t>
  </si>
  <si>
    <t>au
tot</t>
  </si>
  <si>
    <t>Remarques: 
Opmerkingen:</t>
  </si>
  <si>
    <t>REMPLIR LES ZONES EN JAUNE 
ENKEL GELE ZONES INVULLEN</t>
  </si>
  <si>
    <t>TOTAAL AANTAL EENHEDEN</t>
  </si>
  <si>
    <t>Nbre d'unités
Aantal aanheden</t>
  </si>
  <si>
    <t>Nbre de colis
Aantal colis</t>
  </si>
  <si>
    <t>Nbre de couches
Aantal lagen</t>
  </si>
  <si>
    <t>Nbre de palettes
Aantal palletten</t>
  </si>
  <si>
    <t>Lait demi-écrémé UHT/ Halfvolle melk UHT</t>
  </si>
  <si>
    <t>Café moulu 100% Arabica issu du commerce équitable/ Gemalen koffie 100% Arabica fairtrade</t>
  </si>
  <si>
    <t>Pâtes: spaghetti biologiques/ Pasta: biologische spaghetti</t>
  </si>
  <si>
    <t>Pâtes: coquillettes/ Pasta: horentjes</t>
  </si>
  <si>
    <t>Haricots blancs/ Witte bonen</t>
  </si>
  <si>
    <t>Galettes de maïs/ Maïswafels</t>
  </si>
  <si>
    <t>Pétales de blé aux copeaux chocolat/ Tarwevlokken met stukjes chocolade</t>
  </si>
  <si>
    <t>Fruits secs/ Gedroogd fruit</t>
  </si>
  <si>
    <t>Poulet aux olives et citron/ kip met olijven en citroen</t>
  </si>
  <si>
    <t>Boulettes à la sauce tomate/ Balletjes in tomatensaus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</si>
</sst>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70C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0" fillId="5" borderId="1" xfId="0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5" borderId="2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8" xfId="0" applyBorder="1"/>
    <xf numFmtId="0" fontId="1" fillId="3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18" xfId="0" applyFill="1" applyBorder="1"/>
    <xf numFmtId="0" fontId="1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17" xfId="0" applyBorder="1"/>
    <xf numFmtId="0" fontId="3" fillId="0" borderId="2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justify" vertical="top" wrapText="1"/>
    </xf>
    <xf numFmtId="0" fontId="0" fillId="0" borderId="24" xfId="0" applyBorder="1"/>
    <xf numFmtId="0" fontId="3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tabSelected="1" workbookViewId="0">
      <selection activeCell="B4" sqref="B4"/>
    </sheetView>
  </sheetViews>
  <sheetFormatPr defaultColWidth="11.42578125" defaultRowHeight="15" x14ac:dyDescent="0.25"/>
  <cols>
    <col min="2" max="2" width="34" customWidth="1"/>
    <col min="3" max="4" width="0" hidden="1" customWidth="1"/>
    <col min="12" max="17" width="0" hidden="1" customWidth="1"/>
    <col min="21" max="26" width="0" hidden="1" customWidth="1"/>
    <col min="29" max="29" width="11.42578125" customWidth="1"/>
  </cols>
  <sheetData>
    <row r="1" spans="1:28" ht="35.25" customHeight="1" thickBot="1" x14ac:dyDescent="0.3">
      <c r="A1" s="82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/>
    </row>
    <row r="2" spans="1:28" ht="30" customHeight="1" x14ac:dyDescent="0.25">
      <c r="A2" s="27" t="s">
        <v>0</v>
      </c>
      <c r="B2" s="28" t="s">
        <v>1</v>
      </c>
      <c r="C2" s="28" t="s">
        <v>2</v>
      </c>
      <c r="D2" s="28" t="s">
        <v>3</v>
      </c>
      <c r="E2" s="28" t="s">
        <v>21</v>
      </c>
      <c r="F2" s="87" t="s">
        <v>4</v>
      </c>
      <c r="G2" s="87"/>
      <c r="H2" s="87"/>
      <c r="I2" s="87" t="s">
        <v>25</v>
      </c>
      <c r="J2" s="87"/>
      <c r="K2" s="87"/>
      <c r="L2" s="87" t="s">
        <v>5</v>
      </c>
      <c r="M2" s="87"/>
      <c r="N2" s="87"/>
      <c r="O2" s="87" t="s">
        <v>6</v>
      </c>
      <c r="P2" s="87"/>
      <c r="Q2" s="87"/>
      <c r="R2" s="87" t="s">
        <v>7</v>
      </c>
      <c r="S2" s="87"/>
      <c r="T2" s="87"/>
      <c r="U2" s="87" t="s">
        <v>8</v>
      </c>
      <c r="V2" s="87"/>
      <c r="W2" s="87"/>
      <c r="X2" s="87" t="s">
        <v>9</v>
      </c>
      <c r="Y2" s="87"/>
      <c r="Z2" s="87"/>
      <c r="AA2" s="29" t="s">
        <v>22</v>
      </c>
      <c r="AB2" s="85" t="s">
        <v>26</v>
      </c>
    </row>
    <row r="3" spans="1:28" ht="61.5" customHeight="1" x14ac:dyDescent="0.25">
      <c r="A3" s="30"/>
      <c r="B3" s="1"/>
      <c r="C3" s="1"/>
      <c r="D3" s="1"/>
      <c r="E3" s="43" t="s">
        <v>53</v>
      </c>
      <c r="F3" s="23" t="s">
        <v>54</v>
      </c>
      <c r="G3" s="23"/>
      <c r="H3" s="23"/>
      <c r="I3" s="23" t="s">
        <v>55</v>
      </c>
      <c r="J3" s="23"/>
      <c r="K3" s="23"/>
      <c r="L3" s="23" t="s">
        <v>20</v>
      </c>
      <c r="M3" s="23"/>
      <c r="N3" s="23"/>
      <c r="O3" s="23"/>
      <c r="P3" s="23"/>
      <c r="Q3" s="23"/>
      <c r="R3" s="23" t="s">
        <v>56</v>
      </c>
      <c r="S3" s="23"/>
      <c r="T3" s="23"/>
      <c r="U3" s="23"/>
      <c r="V3" s="23"/>
      <c r="W3" s="23"/>
      <c r="X3" s="23"/>
      <c r="Y3" s="23"/>
      <c r="Z3" s="23"/>
      <c r="AA3" s="16" t="s">
        <v>52</v>
      </c>
      <c r="AB3" s="86"/>
    </row>
    <row r="4" spans="1:28" ht="45" x14ac:dyDescent="0.25">
      <c r="A4" s="31">
        <v>1</v>
      </c>
      <c r="B4" s="4" t="s">
        <v>57</v>
      </c>
      <c r="C4" s="3" t="s">
        <v>10</v>
      </c>
      <c r="D4" s="4" t="s">
        <v>11</v>
      </c>
      <c r="E4" s="10"/>
      <c r="F4" s="10"/>
      <c r="G4" s="5">
        <v>6</v>
      </c>
      <c r="H4" s="5">
        <f>G4*F4</f>
        <v>0</v>
      </c>
      <c r="I4" s="9"/>
      <c r="J4" s="5">
        <v>24</v>
      </c>
      <c r="K4" s="5">
        <f>I4*J4*G4</f>
        <v>0</v>
      </c>
      <c r="L4" s="5"/>
      <c r="M4" s="5">
        <v>6</v>
      </c>
      <c r="N4" s="5"/>
      <c r="O4" s="5"/>
      <c r="P4" s="5">
        <v>144</v>
      </c>
      <c r="Q4" s="5"/>
      <c r="R4" s="9"/>
      <c r="S4" s="5">
        <v>864</v>
      </c>
      <c r="T4" s="5">
        <f>S4*R4</f>
        <v>0</v>
      </c>
      <c r="U4" s="5"/>
      <c r="V4" s="5">
        <v>890</v>
      </c>
      <c r="W4" s="5"/>
      <c r="X4" s="5"/>
      <c r="Y4" s="6">
        <v>50</v>
      </c>
      <c r="Z4" s="6"/>
      <c r="AA4" s="17">
        <f>E4+H4+K4+T4</f>
        <v>0</v>
      </c>
      <c r="AB4" s="32">
        <v>6</v>
      </c>
    </row>
    <row r="5" spans="1:28" s="52" customFormat="1" ht="30" x14ac:dyDescent="0.25">
      <c r="A5" s="47">
        <v>2</v>
      </c>
      <c r="B5" s="8" t="s">
        <v>23</v>
      </c>
      <c r="C5" s="48" t="s">
        <v>12</v>
      </c>
      <c r="D5" s="49" t="s">
        <v>13</v>
      </c>
      <c r="E5" s="10"/>
      <c r="F5" s="10"/>
      <c r="G5" s="6">
        <v>50</v>
      </c>
      <c r="H5" s="50">
        <f t="shared" ref="H5:H25" si="0">G5*F5</f>
        <v>0</v>
      </c>
      <c r="I5" s="9"/>
      <c r="J5" s="6">
        <v>12</v>
      </c>
      <c r="K5" s="50">
        <f t="shared" ref="K5:K25" si="1">I5*J5*G5</f>
        <v>0</v>
      </c>
      <c r="L5" s="6"/>
      <c r="M5" s="6">
        <v>10</v>
      </c>
      <c r="N5" s="6"/>
      <c r="O5" s="6"/>
      <c r="P5" s="6">
        <v>60</v>
      </c>
      <c r="Q5" s="6"/>
      <c r="R5" s="9"/>
      <c r="S5" s="6">
        <v>6000</v>
      </c>
      <c r="T5" s="50">
        <f t="shared" ref="T5:T25" si="2">S5*R5</f>
        <v>0</v>
      </c>
      <c r="U5" s="6"/>
      <c r="V5" s="6">
        <v>750</v>
      </c>
      <c r="W5" s="6"/>
      <c r="X5" s="6"/>
      <c r="Y5" s="6">
        <v>35</v>
      </c>
      <c r="Z5" s="6"/>
      <c r="AA5" s="17">
        <f>E5+H5+K5+T5</f>
        <v>0</v>
      </c>
      <c r="AB5" s="51">
        <v>10</v>
      </c>
    </row>
    <row r="6" spans="1:28" ht="30" x14ac:dyDescent="0.25">
      <c r="A6" s="31">
        <v>3</v>
      </c>
      <c r="B6" s="4" t="s">
        <v>27</v>
      </c>
      <c r="C6" s="3" t="s">
        <v>14</v>
      </c>
      <c r="D6" s="3" t="s">
        <v>13</v>
      </c>
      <c r="E6" s="10"/>
      <c r="F6" s="10"/>
      <c r="G6" s="5">
        <v>12</v>
      </c>
      <c r="H6" s="5">
        <f t="shared" si="0"/>
        <v>0</v>
      </c>
      <c r="I6" s="9"/>
      <c r="J6" s="5">
        <v>12</v>
      </c>
      <c r="K6" s="5">
        <f t="shared" si="1"/>
        <v>0</v>
      </c>
      <c r="L6" s="5"/>
      <c r="M6" s="5">
        <v>14</v>
      </c>
      <c r="N6" s="5"/>
      <c r="O6" s="5"/>
      <c r="P6" s="5">
        <v>84</v>
      </c>
      <c r="Q6" s="5"/>
      <c r="R6" s="9"/>
      <c r="S6" s="5">
        <v>2016</v>
      </c>
      <c r="T6" s="5">
        <f t="shared" si="2"/>
        <v>0</v>
      </c>
      <c r="U6" s="5"/>
      <c r="V6" s="5">
        <v>806.4</v>
      </c>
      <c r="W6" s="5"/>
      <c r="X6" s="5"/>
      <c r="Y6" s="5">
        <v>35</v>
      </c>
      <c r="Z6" s="5"/>
      <c r="AA6" s="17">
        <f t="shared" ref="AA6:AA25" si="3">E6+H6+K6+T6</f>
        <v>0</v>
      </c>
      <c r="AB6" s="32">
        <v>14</v>
      </c>
    </row>
    <row r="7" spans="1:28" x14ac:dyDescent="0.25">
      <c r="A7" s="33">
        <v>4</v>
      </c>
      <c r="B7" s="4" t="s">
        <v>28</v>
      </c>
      <c r="C7" s="3" t="s">
        <v>15</v>
      </c>
      <c r="D7" s="3" t="s">
        <v>16</v>
      </c>
      <c r="E7" s="10"/>
      <c r="F7" s="10"/>
      <c r="G7" s="5">
        <v>10</v>
      </c>
      <c r="H7" s="5">
        <f t="shared" si="0"/>
        <v>0</v>
      </c>
      <c r="I7" s="9"/>
      <c r="J7" s="5">
        <v>11</v>
      </c>
      <c r="K7" s="5">
        <f t="shared" si="1"/>
        <v>0</v>
      </c>
      <c r="L7" s="5"/>
      <c r="M7" s="5">
        <v>4</v>
      </c>
      <c r="N7" s="5"/>
      <c r="O7" s="5"/>
      <c r="P7" s="5">
        <v>72</v>
      </c>
      <c r="Q7" s="5"/>
      <c r="R7" s="9"/>
      <c r="S7" s="5">
        <v>990</v>
      </c>
      <c r="T7" s="5">
        <f t="shared" si="2"/>
        <v>0</v>
      </c>
      <c r="U7" s="5"/>
      <c r="V7" s="5">
        <v>864</v>
      </c>
      <c r="W7" s="5"/>
      <c r="X7" s="5"/>
      <c r="Y7" s="5">
        <v>10</v>
      </c>
      <c r="Z7" s="5"/>
      <c r="AA7" s="17">
        <f t="shared" si="3"/>
        <v>0</v>
      </c>
      <c r="AB7" s="32">
        <v>9</v>
      </c>
    </row>
    <row r="8" spans="1:28" ht="45" x14ac:dyDescent="0.25">
      <c r="A8" s="33">
        <v>5</v>
      </c>
      <c r="B8" s="4" t="s">
        <v>58</v>
      </c>
      <c r="C8" s="3"/>
      <c r="D8" s="3"/>
      <c r="E8" s="10"/>
      <c r="F8" s="10"/>
      <c r="G8" s="5">
        <v>20</v>
      </c>
      <c r="H8" s="5">
        <f t="shared" si="0"/>
        <v>0</v>
      </c>
      <c r="I8" s="9"/>
      <c r="J8" s="5">
        <v>10</v>
      </c>
      <c r="K8" s="5">
        <f t="shared" si="1"/>
        <v>0</v>
      </c>
      <c r="L8" s="5"/>
      <c r="M8" s="5"/>
      <c r="N8" s="5"/>
      <c r="O8" s="5"/>
      <c r="P8" s="5"/>
      <c r="Q8" s="5"/>
      <c r="R8" s="9"/>
      <c r="S8" s="5">
        <v>2200</v>
      </c>
      <c r="T8" s="5">
        <f t="shared" si="2"/>
        <v>0</v>
      </c>
      <c r="U8" s="5"/>
      <c r="V8" s="5"/>
      <c r="W8" s="5"/>
      <c r="X8" s="5"/>
      <c r="Y8" s="5"/>
      <c r="Z8" s="5"/>
      <c r="AA8" s="17">
        <f t="shared" si="3"/>
        <v>0</v>
      </c>
      <c r="AB8" s="32">
        <v>11</v>
      </c>
    </row>
    <row r="9" spans="1:28" x14ac:dyDescent="0.25">
      <c r="A9" s="33">
        <v>6</v>
      </c>
      <c r="B9" s="91" t="s">
        <v>59</v>
      </c>
      <c r="C9" s="3" t="s">
        <v>14</v>
      </c>
      <c r="D9" s="3" t="s">
        <v>13</v>
      </c>
      <c r="E9" s="10"/>
      <c r="F9" s="10"/>
      <c r="G9" s="5">
        <v>12</v>
      </c>
      <c r="H9" s="5">
        <f t="shared" si="0"/>
        <v>0</v>
      </c>
      <c r="I9" s="9"/>
      <c r="J9" s="5">
        <v>18</v>
      </c>
      <c r="K9" s="5">
        <f t="shared" si="1"/>
        <v>0</v>
      </c>
      <c r="L9" s="5"/>
      <c r="M9" s="5">
        <v>11</v>
      </c>
      <c r="N9" s="5"/>
      <c r="O9" s="5"/>
      <c r="P9" s="5">
        <v>99</v>
      </c>
      <c r="Q9" s="5"/>
      <c r="R9" s="9"/>
      <c r="S9" s="5">
        <v>1080</v>
      </c>
      <c r="T9" s="5">
        <f t="shared" si="2"/>
        <v>0</v>
      </c>
      <c r="U9" s="5"/>
      <c r="V9" s="5">
        <v>594</v>
      </c>
      <c r="W9" s="5"/>
      <c r="X9" s="5"/>
      <c r="Y9" s="5">
        <v>25</v>
      </c>
      <c r="Z9" s="5"/>
      <c r="AA9" s="17">
        <f t="shared" si="3"/>
        <v>0</v>
      </c>
      <c r="AB9" s="32">
        <v>5</v>
      </c>
    </row>
    <row r="10" spans="1:28" x14ac:dyDescent="0.25">
      <c r="A10" s="33">
        <v>7</v>
      </c>
      <c r="B10" s="91" t="s">
        <v>60</v>
      </c>
      <c r="C10" s="3"/>
      <c r="D10" s="3"/>
      <c r="E10" s="10"/>
      <c r="F10" s="10"/>
      <c r="G10" s="5">
        <v>12</v>
      </c>
      <c r="H10" s="5">
        <f t="shared" ref="H10" si="4">G10*F10</f>
        <v>0</v>
      </c>
      <c r="I10" s="9"/>
      <c r="J10" s="5">
        <v>7</v>
      </c>
      <c r="K10" s="5">
        <f t="shared" ref="K10" si="5">I10*J10*G10</f>
        <v>0</v>
      </c>
      <c r="L10" s="5"/>
      <c r="M10" s="5"/>
      <c r="N10" s="5"/>
      <c r="O10" s="5"/>
      <c r="P10" s="5"/>
      <c r="Q10" s="5"/>
      <c r="R10" s="9"/>
      <c r="S10" s="5">
        <v>756</v>
      </c>
      <c r="T10" s="5">
        <f t="shared" si="2"/>
        <v>0</v>
      </c>
      <c r="U10" s="5"/>
      <c r="V10" s="5"/>
      <c r="W10" s="5"/>
      <c r="X10" s="5"/>
      <c r="Y10" s="5"/>
      <c r="Z10" s="5"/>
      <c r="AA10" s="17">
        <f t="shared" si="3"/>
        <v>0</v>
      </c>
      <c r="AB10" s="32">
        <v>9</v>
      </c>
    </row>
    <row r="11" spans="1:28" ht="15.75" customHeight="1" x14ac:dyDescent="0.25">
      <c r="A11" s="31">
        <v>8</v>
      </c>
      <c r="B11" s="4" t="s">
        <v>29</v>
      </c>
      <c r="C11" s="3" t="s">
        <v>10</v>
      </c>
      <c r="D11" s="4" t="s">
        <v>11</v>
      </c>
      <c r="E11" s="10"/>
      <c r="F11" s="10"/>
      <c r="G11" s="5">
        <v>10</v>
      </c>
      <c r="H11" s="5">
        <f t="shared" si="0"/>
        <v>0</v>
      </c>
      <c r="I11" s="9"/>
      <c r="J11" s="5">
        <v>12</v>
      </c>
      <c r="K11" s="5">
        <f t="shared" si="1"/>
        <v>0</v>
      </c>
      <c r="L11" s="5"/>
      <c r="M11" s="5">
        <v>13</v>
      </c>
      <c r="N11" s="5"/>
      <c r="O11" s="5"/>
      <c r="P11" s="5">
        <v>78</v>
      </c>
      <c r="Q11" s="5"/>
      <c r="R11" s="9"/>
      <c r="S11" s="5">
        <v>840</v>
      </c>
      <c r="T11" s="5">
        <f t="shared" si="2"/>
        <v>0</v>
      </c>
      <c r="U11" s="5"/>
      <c r="V11" s="5">
        <v>748.8</v>
      </c>
      <c r="W11" s="5"/>
      <c r="X11" s="5"/>
      <c r="Y11" s="5">
        <v>35</v>
      </c>
      <c r="Z11" s="5"/>
      <c r="AA11" s="17">
        <f t="shared" si="3"/>
        <v>0</v>
      </c>
      <c r="AB11" s="32">
        <v>7</v>
      </c>
    </row>
    <row r="12" spans="1:28" x14ac:dyDescent="0.25">
      <c r="A12" s="31">
        <v>9</v>
      </c>
      <c r="B12" s="4" t="s">
        <v>30</v>
      </c>
      <c r="C12" s="3" t="s">
        <v>14</v>
      </c>
      <c r="D12" s="3" t="s">
        <v>13</v>
      </c>
      <c r="E12" s="10"/>
      <c r="F12" s="10"/>
      <c r="G12" s="5">
        <v>12</v>
      </c>
      <c r="H12" s="5">
        <f t="shared" si="0"/>
        <v>0</v>
      </c>
      <c r="I12" s="9"/>
      <c r="J12" s="5">
        <v>12</v>
      </c>
      <c r="K12" s="5">
        <f t="shared" si="1"/>
        <v>0</v>
      </c>
      <c r="L12" s="5"/>
      <c r="M12" s="5">
        <v>16</v>
      </c>
      <c r="N12" s="5"/>
      <c r="O12" s="5"/>
      <c r="P12" s="5">
        <v>144</v>
      </c>
      <c r="Q12" s="5"/>
      <c r="R12" s="9"/>
      <c r="S12" s="5">
        <v>1728</v>
      </c>
      <c r="T12" s="5">
        <f t="shared" si="2"/>
        <v>0</v>
      </c>
      <c r="U12" s="5"/>
      <c r="V12" s="5">
        <v>691.2</v>
      </c>
      <c r="W12" s="5"/>
      <c r="X12" s="5"/>
      <c r="Y12" s="5">
        <v>35</v>
      </c>
      <c r="Z12" s="5"/>
      <c r="AA12" s="17">
        <f t="shared" si="3"/>
        <v>0</v>
      </c>
      <c r="AB12" s="32">
        <v>12</v>
      </c>
    </row>
    <row r="13" spans="1:28" x14ac:dyDescent="0.25">
      <c r="A13" s="31">
        <v>10</v>
      </c>
      <c r="B13" s="4" t="s">
        <v>24</v>
      </c>
      <c r="C13" s="3" t="s">
        <v>15</v>
      </c>
      <c r="D13" s="3" t="s">
        <v>16</v>
      </c>
      <c r="E13" s="10"/>
      <c r="F13" s="10"/>
      <c r="G13" s="5">
        <v>12</v>
      </c>
      <c r="H13" s="5">
        <f t="shared" si="0"/>
        <v>0</v>
      </c>
      <c r="I13" s="9"/>
      <c r="J13" s="5">
        <v>9</v>
      </c>
      <c r="K13" s="5">
        <f t="shared" si="1"/>
        <v>0</v>
      </c>
      <c r="L13" s="5"/>
      <c r="M13" s="5">
        <v>5</v>
      </c>
      <c r="N13" s="5"/>
      <c r="O13" s="5"/>
      <c r="P13" s="5">
        <v>150</v>
      </c>
      <c r="Q13" s="5"/>
      <c r="R13" s="9"/>
      <c r="S13" s="5">
        <v>1728</v>
      </c>
      <c r="T13" s="5">
        <f t="shared" si="2"/>
        <v>0</v>
      </c>
      <c r="U13" s="5"/>
      <c r="V13" s="5">
        <v>504</v>
      </c>
      <c r="W13" s="5"/>
      <c r="X13" s="5"/>
      <c r="Y13" s="5">
        <v>35</v>
      </c>
      <c r="Z13" s="5"/>
      <c r="AA13" s="17">
        <f t="shared" si="3"/>
        <v>0</v>
      </c>
      <c r="AB13" s="32">
        <v>16</v>
      </c>
    </row>
    <row r="14" spans="1:28" ht="30" x14ac:dyDescent="0.25">
      <c r="A14" s="31">
        <v>11</v>
      </c>
      <c r="B14" s="4" t="s">
        <v>31</v>
      </c>
      <c r="C14" s="3" t="s">
        <v>17</v>
      </c>
      <c r="D14" s="3" t="s">
        <v>18</v>
      </c>
      <c r="E14" s="10"/>
      <c r="F14" s="10"/>
      <c r="G14" s="5">
        <v>24</v>
      </c>
      <c r="H14" s="5">
        <f t="shared" si="0"/>
        <v>0</v>
      </c>
      <c r="I14" s="9"/>
      <c r="J14" s="5">
        <v>6</v>
      </c>
      <c r="K14" s="5">
        <f t="shared" si="1"/>
        <v>0</v>
      </c>
      <c r="L14" s="5"/>
      <c r="M14" s="5">
        <v>13</v>
      </c>
      <c r="N14" s="5"/>
      <c r="O14" s="5"/>
      <c r="P14" s="5">
        <v>130</v>
      </c>
      <c r="Q14" s="5"/>
      <c r="R14" s="9"/>
      <c r="S14" s="5">
        <v>1728</v>
      </c>
      <c r="T14" s="5">
        <f t="shared" si="2"/>
        <v>0</v>
      </c>
      <c r="U14" s="5"/>
      <c r="V14" s="5">
        <v>577.20000000000005</v>
      </c>
      <c r="W14" s="5"/>
      <c r="X14" s="5"/>
      <c r="Y14" s="5">
        <v>35</v>
      </c>
      <c r="Z14" s="5"/>
      <c r="AA14" s="17">
        <f t="shared" si="3"/>
        <v>0</v>
      </c>
      <c r="AB14" s="32">
        <v>12</v>
      </c>
    </row>
    <row r="15" spans="1:28" x14ac:dyDescent="0.25">
      <c r="A15" s="31">
        <v>12</v>
      </c>
      <c r="B15" s="4" t="s">
        <v>61</v>
      </c>
      <c r="C15" s="3" t="s">
        <v>15</v>
      </c>
      <c r="D15" s="3" t="s">
        <v>16</v>
      </c>
      <c r="E15" s="10"/>
      <c r="F15" s="10"/>
      <c r="G15" s="5">
        <v>24</v>
      </c>
      <c r="H15" s="5">
        <f t="shared" si="0"/>
        <v>0</v>
      </c>
      <c r="I15" s="9"/>
      <c r="J15" s="5">
        <v>6</v>
      </c>
      <c r="K15" s="5">
        <f t="shared" si="1"/>
        <v>0</v>
      </c>
      <c r="L15" s="5"/>
      <c r="M15" s="5">
        <v>5</v>
      </c>
      <c r="N15" s="5"/>
      <c r="O15" s="5"/>
      <c r="P15" s="5">
        <v>50</v>
      </c>
      <c r="Q15" s="5"/>
      <c r="R15" s="9"/>
      <c r="S15" s="5">
        <v>2016</v>
      </c>
      <c r="T15" s="5">
        <f t="shared" si="2"/>
        <v>0</v>
      </c>
      <c r="U15" s="5"/>
      <c r="V15" s="5">
        <v>600</v>
      </c>
      <c r="W15" s="5"/>
      <c r="X15" s="5"/>
      <c r="Y15" s="5">
        <v>4</v>
      </c>
      <c r="Z15" s="5"/>
      <c r="AA15" s="17">
        <f t="shared" si="3"/>
        <v>0</v>
      </c>
      <c r="AB15" s="32">
        <v>14</v>
      </c>
    </row>
    <row r="16" spans="1:28" s="52" customFormat="1" ht="30.75" customHeight="1" x14ac:dyDescent="0.25">
      <c r="A16" s="47">
        <v>13</v>
      </c>
      <c r="B16" s="8" t="s">
        <v>32</v>
      </c>
      <c r="C16" s="49" t="s">
        <v>10</v>
      </c>
      <c r="D16" s="8" t="s">
        <v>11</v>
      </c>
      <c r="E16" s="10"/>
      <c r="F16" s="10"/>
      <c r="G16" s="6">
        <v>6</v>
      </c>
      <c r="H16" s="6">
        <f t="shared" si="0"/>
        <v>0</v>
      </c>
      <c r="I16" s="9"/>
      <c r="J16" s="6">
        <v>25</v>
      </c>
      <c r="K16" s="6">
        <f t="shared" si="1"/>
        <v>0</v>
      </c>
      <c r="L16" s="6"/>
      <c r="M16" s="6">
        <v>7</v>
      </c>
      <c r="N16" s="6"/>
      <c r="O16" s="6"/>
      <c r="P16" s="6">
        <v>175</v>
      </c>
      <c r="Q16" s="6"/>
      <c r="R16" s="9"/>
      <c r="S16" s="6">
        <v>1200</v>
      </c>
      <c r="T16" s="6">
        <f t="shared" si="2"/>
        <v>0</v>
      </c>
      <c r="U16" s="6"/>
      <c r="V16" s="6">
        <v>476.7</v>
      </c>
      <c r="W16" s="6"/>
      <c r="X16" s="6"/>
      <c r="Y16" s="6">
        <v>10</v>
      </c>
      <c r="Z16" s="6"/>
      <c r="AA16" s="17">
        <f t="shared" si="3"/>
        <v>0</v>
      </c>
      <c r="AB16" s="51">
        <v>8</v>
      </c>
    </row>
    <row r="17" spans="1:29" ht="18" customHeight="1" x14ac:dyDescent="0.25">
      <c r="A17" s="31">
        <v>14</v>
      </c>
      <c r="B17" s="8" t="s">
        <v>33</v>
      </c>
      <c r="C17" s="3" t="s">
        <v>19</v>
      </c>
      <c r="D17" s="4" t="s">
        <v>11</v>
      </c>
      <c r="E17" s="10"/>
      <c r="F17" s="10"/>
      <c r="G17" s="5">
        <v>24</v>
      </c>
      <c r="H17" s="5">
        <f t="shared" si="0"/>
        <v>0</v>
      </c>
      <c r="I17" s="9"/>
      <c r="J17" s="19">
        <v>30</v>
      </c>
      <c r="K17" s="5">
        <f t="shared" si="1"/>
        <v>0</v>
      </c>
      <c r="L17" s="5"/>
      <c r="M17" s="5">
        <v>5</v>
      </c>
      <c r="N17" s="5"/>
      <c r="O17" s="5"/>
      <c r="P17" s="5">
        <v>20</v>
      </c>
      <c r="Q17" s="5"/>
      <c r="R17" s="9"/>
      <c r="S17" s="5">
        <v>3840</v>
      </c>
      <c r="T17" s="5">
        <f t="shared" si="2"/>
        <v>0</v>
      </c>
      <c r="U17" s="5"/>
      <c r="V17" s="5">
        <v>160</v>
      </c>
      <c r="W17" s="5"/>
      <c r="X17" s="5"/>
      <c r="Y17" s="5">
        <v>10</v>
      </c>
      <c r="Z17" s="5"/>
      <c r="AA17" s="17">
        <f t="shared" si="3"/>
        <v>0</v>
      </c>
      <c r="AB17" s="34">
        <v>5.3</v>
      </c>
      <c r="AC17" s="52"/>
    </row>
    <row r="18" spans="1:29" x14ac:dyDescent="0.25">
      <c r="A18" s="31">
        <v>15</v>
      </c>
      <c r="B18" s="4" t="s">
        <v>34</v>
      </c>
      <c r="C18" s="3" t="s">
        <v>15</v>
      </c>
      <c r="D18" s="3" t="s">
        <v>16</v>
      </c>
      <c r="E18" s="10"/>
      <c r="F18" s="10"/>
      <c r="G18" s="5">
        <v>12</v>
      </c>
      <c r="H18" s="5">
        <f t="shared" si="0"/>
        <v>0</v>
      </c>
      <c r="I18" s="9"/>
      <c r="J18" s="5">
        <v>14</v>
      </c>
      <c r="K18" s="5">
        <f t="shared" si="1"/>
        <v>0</v>
      </c>
      <c r="L18" s="5"/>
      <c r="M18" s="5">
        <v>5</v>
      </c>
      <c r="N18" s="5"/>
      <c r="O18" s="5"/>
      <c r="P18" s="5">
        <v>30</v>
      </c>
      <c r="Q18" s="5"/>
      <c r="R18" s="9"/>
      <c r="S18" s="5">
        <f>168*7</f>
        <v>1176</v>
      </c>
      <c r="T18" s="5">
        <f t="shared" si="2"/>
        <v>0</v>
      </c>
      <c r="U18" s="5"/>
      <c r="V18" s="5">
        <v>150</v>
      </c>
      <c r="W18" s="5"/>
      <c r="X18" s="5"/>
      <c r="Y18" s="5">
        <v>10</v>
      </c>
      <c r="Z18" s="5"/>
      <c r="AA18" s="17">
        <f t="shared" si="3"/>
        <v>0</v>
      </c>
      <c r="AB18" s="32">
        <v>7</v>
      </c>
      <c r="AC18" s="52"/>
    </row>
    <row r="19" spans="1:29" ht="15.75" customHeight="1" x14ac:dyDescent="0.25">
      <c r="A19" s="33">
        <v>16</v>
      </c>
      <c r="B19" s="7" t="s">
        <v>35</v>
      </c>
      <c r="C19" s="7" t="s">
        <v>15</v>
      </c>
      <c r="D19" s="3" t="s">
        <v>16</v>
      </c>
      <c r="E19" s="11"/>
      <c r="F19" s="11"/>
      <c r="G19" s="5">
        <v>12</v>
      </c>
      <c r="H19" s="5">
        <f t="shared" si="0"/>
        <v>0</v>
      </c>
      <c r="I19" s="9"/>
      <c r="J19" s="5">
        <v>19</v>
      </c>
      <c r="K19" s="5">
        <f t="shared" si="1"/>
        <v>0</v>
      </c>
      <c r="L19" s="5"/>
      <c r="M19" s="5">
        <v>7</v>
      </c>
      <c r="N19" s="5"/>
      <c r="O19" s="5"/>
      <c r="P19" s="5">
        <v>112</v>
      </c>
      <c r="Q19" s="5"/>
      <c r="R19" s="9"/>
      <c r="S19" s="5">
        <v>912</v>
      </c>
      <c r="T19" s="5">
        <f t="shared" si="2"/>
        <v>0</v>
      </c>
      <c r="U19" s="5"/>
      <c r="V19" s="5">
        <v>896</v>
      </c>
      <c r="W19" s="5"/>
      <c r="X19" s="5"/>
      <c r="Y19" s="5">
        <v>24</v>
      </c>
      <c r="Z19" s="5"/>
      <c r="AA19" s="17">
        <f t="shared" si="3"/>
        <v>0</v>
      </c>
      <c r="AB19" s="32">
        <v>4</v>
      </c>
    </row>
    <row r="20" spans="1:29" s="52" customFormat="1" x14ac:dyDescent="0.25">
      <c r="A20" s="35">
        <v>17</v>
      </c>
      <c r="B20" s="8" t="s">
        <v>62</v>
      </c>
      <c r="C20" s="53"/>
      <c r="D20" s="53"/>
      <c r="E20" s="11"/>
      <c r="F20" s="11"/>
      <c r="G20" s="6">
        <v>12</v>
      </c>
      <c r="H20" s="6">
        <f t="shared" si="0"/>
        <v>0</v>
      </c>
      <c r="I20" s="9"/>
      <c r="J20" s="54">
        <v>9</v>
      </c>
      <c r="K20" s="6">
        <f t="shared" si="1"/>
        <v>0</v>
      </c>
      <c r="L20" s="53"/>
      <c r="M20" s="53"/>
      <c r="N20" s="53"/>
      <c r="O20" s="53"/>
      <c r="P20" s="53"/>
      <c r="Q20" s="53"/>
      <c r="R20" s="9"/>
      <c r="S20" s="6">
        <v>864</v>
      </c>
      <c r="T20" s="6">
        <f t="shared" si="2"/>
        <v>0</v>
      </c>
      <c r="U20" s="53"/>
      <c r="V20" s="53"/>
      <c r="W20" s="53"/>
      <c r="X20" s="53"/>
      <c r="Y20" s="53"/>
      <c r="Z20" s="53"/>
      <c r="AA20" s="17">
        <f t="shared" si="3"/>
        <v>0</v>
      </c>
      <c r="AB20" s="51">
        <v>8</v>
      </c>
    </row>
    <row r="21" spans="1:29" x14ac:dyDescent="0.25">
      <c r="A21" s="35">
        <v>18</v>
      </c>
      <c r="B21" s="8" t="s">
        <v>36</v>
      </c>
      <c r="C21" s="18"/>
      <c r="D21" s="18"/>
      <c r="E21" s="11"/>
      <c r="F21" s="11"/>
      <c r="G21" s="6">
        <v>30</v>
      </c>
      <c r="H21" s="6">
        <f t="shared" si="0"/>
        <v>0</v>
      </c>
      <c r="I21" s="9"/>
      <c r="J21" s="2">
        <v>21</v>
      </c>
      <c r="K21" s="5">
        <f t="shared" si="1"/>
        <v>0</v>
      </c>
      <c r="L21" s="18"/>
      <c r="M21" s="18"/>
      <c r="N21" s="18"/>
      <c r="O21" s="18"/>
      <c r="P21" s="18"/>
      <c r="Q21" s="18"/>
      <c r="R21" s="9"/>
      <c r="S21" s="6">
        <v>6300</v>
      </c>
      <c r="T21" s="6">
        <f t="shared" si="2"/>
        <v>0</v>
      </c>
      <c r="U21" s="18"/>
      <c r="V21" s="18"/>
      <c r="W21" s="18"/>
      <c r="X21" s="18"/>
      <c r="Y21" s="18"/>
      <c r="Z21" s="18"/>
      <c r="AA21" s="17">
        <f t="shared" si="3"/>
        <v>0</v>
      </c>
      <c r="AB21" s="32">
        <v>10</v>
      </c>
    </row>
    <row r="22" spans="1:29" ht="45" x14ac:dyDescent="0.25">
      <c r="A22" s="35">
        <v>19</v>
      </c>
      <c r="B22" s="8" t="s">
        <v>63</v>
      </c>
      <c r="C22" s="18"/>
      <c r="D22" s="18"/>
      <c r="E22" s="11"/>
      <c r="F22" s="11"/>
      <c r="G22" s="6">
        <v>16</v>
      </c>
      <c r="H22" s="6">
        <f t="shared" si="0"/>
        <v>0</v>
      </c>
      <c r="I22" s="9"/>
      <c r="J22" s="2">
        <v>4</v>
      </c>
      <c r="K22" s="5">
        <f t="shared" si="1"/>
        <v>0</v>
      </c>
      <c r="L22" s="18"/>
      <c r="M22" s="18"/>
      <c r="N22" s="18"/>
      <c r="O22" s="18"/>
      <c r="P22" s="18"/>
      <c r="Q22" s="18"/>
      <c r="R22" s="9"/>
      <c r="S22" s="6">
        <v>384</v>
      </c>
      <c r="T22" s="6">
        <f t="shared" si="2"/>
        <v>0</v>
      </c>
      <c r="U22" s="18"/>
      <c r="V22" s="18"/>
      <c r="W22" s="18"/>
      <c r="X22" s="18"/>
      <c r="Y22" s="18"/>
      <c r="Z22" s="18"/>
      <c r="AA22" s="17">
        <f t="shared" si="3"/>
        <v>0</v>
      </c>
      <c r="AB22" s="32">
        <v>6</v>
      </c>
    </row>
    <row r="23" spans="1:29" x14ac:dyDescent="0.25">
      <c r="A23" s="35">
        <v>20</v>
      </c>
      <c r="B23" s="8" t="s">
        <v>64</v>
      </c>
      <c r="C23" s="18"/>
      <c r="D23" s="18"/>
      <c r="E23" s="11"/>
      <c r="F23" s="11"/>
      <c r="G23" s="6">
        <v>24</v>
      </c>
      <c r="H23" s="6">
        <f t="shared" si="0"/>
        <v>0</v>
      </c>
      <c r="I23" s="9"/>
      <c r="J23" s="54">
        <v>12</v>
      </c>
      <c r="K23" s="6">
        <f t="shared" si="1"/>
        <v>0</v>
      </c>
      <c r="L23" s="18"/>
      <c r="M23" s="18"/>
      <c r="N23" s="18"/>
      <c r="O23" s="18"/>
      <c r="P23" s="18"/>
      <c r="Q23" s="18"/>
      <c r="R23" s="9"/>
      <c r="S23" s="6">
        <v>2304</v>
      </c>
      <c r="T23" s="6">
        <f t="shared" si="2"/>
        <v>0</v>
      </c>
      <c r="U23" s="18"/>
      <c r="V23" s="18"/>
      <c r="W23" s="18"/>
      <c r="X23" s="18"/>
      <c r="Y23" s="18"/>
      <c r="Z23" s="18"/>
      <c r="AA23" s="17">
        <f t="shared" si="3"/>
        <v>0</v>
      </c>
      <c r="AB23" s="51">
        <v>8</v>
      </c>
    </row>
    <row r="24" spans="1:29" ht="30" x14ac:dyDescent="0.25">
      <c r="A24" s="35">
        <v>21</v>
      </c>
      <c r="B24" s="8" t="s">
        <v>65</v>
      </c>
      <c r="C24" s="18"/>
      <c r="D24" s="18"/>
      <c r="E24" s="11"/>
      <c r="F24" s="11"/>
      <c r="G24" s="6"/>
      <c r="H24" s="6">
        <f t="shared" si="0"/>
        <v>0</v>
      </c>
      <c r="I24" s="9"/>
      <c r="J24" s="54"/>
      <c r="K24" s="6">
        <f t="shared" si="1"/>
        <v>0</v>
      </c>
      <c r="L24" s="18"/>
      <c r="M24" s="18"/>
      <c r="N24" s="18"/>
      <c r="O24" s="18"/>
      <c r="P24" s="18"/>
      <c r="Q24" s="18"/>
      <c r="R24" s="9"/>
      <c r="S24" s="6"/>
      <c r="T24" s="6">
        <f t="shared" si="2"/>
        <v>0</v>
      </c>
      <c r="U24" s="18"/>
      <c r="V24" s="18"/>
      <c r="W24" s="18"/>
      <c r="X24" s="18"/>
      <c r="Y24" s="18"/>
      <c r="Z24" s="18"/>
      <c r="AA24" s="17">
        <f t="shared" si="3"/>
        <v>0</v>
      </c>
      <c r="AB24" s="51"/>
    </row>
    <row r="25" spans="1:29" ht="30.75" thickBot="1" x14ac:dyDescent="0.3">
      <c r="A25" s="36">
        <v>22</v>
      </c>
      <c r="B25" s="37" t="s">
        <v>66</v>
      </c>
      <c r="C25" s="38"/>
      <c r="D25" s="38"/>
      <c r="E25" s="39"/>
      <c r="F25" s="39"/>
      <c r="G25" s="40"/>
      <c r="H25" s="40">
        <f t="shared" si="0"/>
        <v>0</v>
      </c>
      <c r="I25" s="41"/>
      <c r="J25" s="55"/>
      <c r="K25" s="40">
        <f t="shared" si="1"/>
        <v>0</v>
      </c>
      <c r="L25" s="38"/>
      <c r="M25" s="38"/>
      <c r="N25" s="38"/>
      <c r="O25" s="38"/>
      <c r="P25" s="38"/>
      <c r="Q25" s="38"/>
      <c r="R25" s="41"/>
      <c r="S25" s="40"/>
      <c r="T25" s="40">
        <f t="shared" si="2"/>
        <v>0</v>
      </c>
      <c r="U25" s="38"/>
      <c r="V25" s="38"/>
      <c r="W25" s="38"/>
      <c r="X25" s="38"/>
      <c r="Y25" s="38"/>
      <c r="Z25" s="38"/>
      <c r="AA25" s="42">
        <f t="shared" si="3"/>
        <v>0</v>
      </c>
      <c r="AB25" s="56"/>
    </row>
  </sheetData>
  <mergeCells count="9">
    <mergeCell ref="A1:AB1"/>
    <mergeCell ref="AB2:AB3"/>
    <mergeCell ref="X2:Z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7" sqref="K7"/>
    </sheetView>
  </sheetViews>
  <sheetFormatPr defaultColWidth="11.42578125" defaultRowHeight="15" x14ac:dyDescent="0.25"/>
  <cols>
    <col min="1" max="1" width="51.5703125" bestFit="1" customWidth="1"/>
    <col min="3" max="3" width="14.85546875" customWidth="1"/>
    <col min="6" max="6" width="13.7109375" customWidth="1"/>
  </cols>
  <sheetData>
    <row r="1" spans="1:8" ht="33" customHeight="1" thickBot="1" x14ac:dyDescent="0.3">
      <c r="A1" s="12"/>
      <c r="B1" s="13"/>
      <c r="C1" s="88" t="s">
        <v>39</v>
      </c>
      <c r="D1" s="89"/>
      <c r="E1" s="89"/>
      <c r="F1" s="90"/>
      <c r="G1" s="88" t="s">
        <v>40</v>
      </c>
      <c r="H1" s="90"/>
    </row>
    <row r="2" spans="1:8" ht="45.75" thickBot="1" x14ac:dyDescent="0.3">
      <c r="A2" s="26" t="s">
        <v>38</v>
      </c>
      <c r="B2" s="26" t="s">
        <v>37</v>
      </c>
      <c r="C2" s="44" t="s">
        <v>44</v>
      </c>
      <c r="D2" s="45" t="s">
        <v>45</v>
      </c>
      <c r="E2" s="45" t="s">
        <v>46</v>
      </c>
      <c r="F2" s="46" t="s">
        <v>43</v>
      </c>
      <c r="G2" s="72" t="s">
        <v>41</v>
      </c>
      <c r="H2" s="46" t="s">
        <v>42</v>
      </c>
    </row>
    <row r="3" spans="1:8" x14ac:dyDescent="0.25">
      <c r="A3" s="65" t="s">
        <v>57</v>
      </c>
      <c r="B3" s="69"/>
      <c r="C3" s="61"/>
      <c r="D3" s="62"/>
      <c r="E3" s="62"/>
      <c r="F3" s="71">
        <f t="shared" ref="F3:F22" si="0">C3+D3-E3</f>
        <v>0</v>
      </c>
      <c r="G3" s="77">
        <f>'Tableau comptage'!AA4</f>
        <v>0</v>
      </c>
      <c r="H3" s="73">
        <f t="shared" ref="H3:H22" si="1">G3-F3</f>
        <v>0</v>
      </c>
    </row>
    <row r="4" spans="1:8" s="52" customFormat="1" x14ac:dyDescent="0.25">
      <c r="A4" s="66" t="s">
        <v>23</v>
      </c>
      <c r="B4" s="25"/>
      <c r="C4" s="63"/>
      <c r="D4" s="57"/>
      <c r="E4" s="57"/>
      <c r="F4" s="58">
        <f t="shared" si="0"/>
        <v>0</v>
      </c>
      <c r="G4" s="78">
        <f>'Tableau comptage'!AA5</f>
        <v>0</v>
      </c>
      <c r="H4" s="74">
        <f t="shared" si="1"/>
        <v>0</v>
      </c>
    </row>
    <row r="5" spans="1:8" x14ac:dyDescent="0.25">
      <c r="A5" s="65" t="s">
        <v>27</v>
      </c>
      <c r="B5" s="25"/>
      <c r="C5" s="64"/>
      <c r="D5" s="14"/>
      <c r="E5" s="14"/>
      <c r="F5" s="59">
        <f t="shared" si="0"/>
        <v>0</v>
      </c>
      <c r="G5" s="78">
        <f>'Tableau comptage'!AA6</f>
        <v>0</v>
      </c>
      <c r="H5" s="75">
        <f t="shared" si="1"/>
        <v>0</v>
      </c>
    </row>
    <row r="6" spans="1:8" x14ac:dyDescent="0.25">
      <c r="A6" s="65" t="s">
        <v>28</v>
      </c>
      <c r="B6" s="25"/>
      <c r="C6" s="64"/>
      <c r="D6" s="14"/>
      <c r="E6" s="14"/>
      <c r="F6" s="59">
        <f t="shared" si="0"/>
        <v>0</v>
      </c>
      <c r="G6" s="78">
        <f>'Tableau comptage'!AA7</f>
        <v>0</v>
      </c>
      <c r="H6" s="75">
        <f t="shared" si="1"/>
        <v>0</v>
      </c>
    </row>
    <row r="7" spans="1:8" ht="30" x14ac:dyDescent="0.25">
      <c r="A7" s="65" t="s">
        <v>58</v>
      </c>
      <c r="B7" s="25"/>
      <c r="C7" s="64"/>
      <c r="D7" s="14"/>
      <c r="E7" s="14"/>
      <c r="F7" s="59">
        <f t="shared" si="0"/>
        <v>0</v>
      </c>
      <c r="G7" s="78">
        <f>'Tableau comptage'!AA8</f>
        <v>0</v>
      </c>
      <c r="H7" s="75">
        <f t="shared" si="1"/>
        <v>0</v>
      </c>
    </row>
    <row r="8" spans="1:8" x14ac:dyDescent="0.25">
      <c r="A8" s="24" t="s">
        <v>59</v>
      </c>
      <c r="B8" s="25"/>
      <c r="C8" s="64"/>
      <c r="D8" s="14"/>
      <c r="E8" s="14"/>
      <c r="F8" s="59">
        <f t="shared" si="0"/>
        <v>0</v>
      </c>
      <c r="G8" s="78">
        <f>'Tableau comptage'!AA9</f>
        <v>0</v>
      </c>
      <c r="H8" s="75">
        <f t="shared" si="1"/>
        <v>0</v>
      </c>
    </row>
    <row r="9" spans="1:8" x14ac:dyDescent="0.25">
      <c r="A9" s="24" t="s">
        <v>60</v>
      </c>
      <c r="B9" s="25"/>
      <c r="C9" s="64"/>
      <c r="D9" s="14"/>
      <c r="E9" s="14"/>
      <c r="F9" s="59">
        <f t="shared" si="0"/>
        <v>0</v>
      </c>
      <c r="G9" s="78">
        <f>'Tableau comptage'!AA10</f>
        <v>0</v>
      </c>
      <c r="H9" s="75">
        <f t="shared" si="1"/>
        <v>0</v>
      </c>
    </row>
    <row r="10" spans="1:8" x14ac:dyDescent="0.25">
      <c r="A10" s="65" t="s">
        <v>29</v>
      </c>
      <c r="B10" s="25"/>
      <c r="C10" s="64"/>
      <c r="D10" s="14"/>
      <c r="E10" s="14"/>
      <c r="F10" s="59">
        <f t="shared" ref="F10" si="2">C10+D10-E10</f>
        <v>0</v>
      </c>
      <c r="G10" s="78">
        <f>'Tableau comptage'!AA11</f>
        <v>0</v>
      </c>
      <c r="H10" s="75">
        <f t="shared" ref="H10" si="3">G10-F10</f>
        <v>0</v>
      </c>
    </row>
    <row r="11" spans="1:8" x14ac:dyDescent="0.25">
      <c r="A11" s="65" t="s">
        <v>30</v>
      </c>
      <c r="B11" s="25"/>
      <c r="C11" s="64"/>
      <c r="D11" s="14"/>
      <c r="E11" s="14"/>
      <c r="F11" s="59">
        <f t="shared" si="0"/>
        <v>0</v>
      </c>
      <c r="G11" s="78">
        <f>'Tableau comptage'!AA12</f>
        <v>0</v>
      </c>
      <c r="H11" s="75">
        <f t="shared" si="1"/>
        <v>0</v>
      </c>
    </row>
    <row r="12" spans="1:8" x14ac:dyDescent="0.25">
      <c r="A12" s="65" t="s">
        <v>24</v>
      </c>
      <c r="B12" s="25"/>
      <c r="C12" s="64"/>
      <c r="D12" s="14"/>
      <c r="E12" s="14"/>
      <c r="F12" s="59">
        <f t="shared" si="0"/>
        <v>0</v>
      </c>
      <c r="G12" s="78">
        <f>'Tableau comptage'!AA13</f>
        <v>0</v>
      </c>
      <c r="H12" s="75">
        <f t="shared" si="1"/>
        <v>0</v>
      </c>
    </row>
    <row r="13" spans="1:8" x14ac:dyDescent="0.25">
      <c r="A13" s="65" t="s">
        <v>31</v>
      </c>
      <c r="B13" s="25"/>
      <c r="C13" s="64"/>
      <c r="D13" s="14"/>
      <c r="E13" s="14"/>
      <c r="F13" s="59">
        <f t="shared" si="0"/>
        <v>0</v>
      </c>
      <c r="G13" s="78">
        <f>'Tableau comptage'!AA14</f>
        <v>0</v>
      </c>
      <c r="H13" s="75">
        <f t="shared" si="1"/>
        <v>0</v>
      </c>
    </row>
    <row r="14" spans="1:8" x14ac:dyDescent="0.25">
      <c r="A14" s="65" t="s">
        <v>61</v>
      </c>
      <c r="B14" s="25"/>
      <c r="C14" s="64"/>
      <c r="D14" s="14"/>
      <c r="E14" s="14"/>
      <c r="F14" s="59">
        <f t="shared" si="0"/>
        <v>0</v>
      </c>
      <c r="G14" s="78">
        <f>'Tableau comptage'!AA15</f>
        <v>0</v>
      </c>
      <c r="H14" s="74">
        <f t="shared" si="1"/>
        <v>0</v>
      </c>
    </row>
    <row r="15" spans="1:8" x14ac:dyDescent="0.25">
      <c r="A15" s="66" t="s">
        <v>32</v>
      </c>
      <c r="B15" s="25"/>
      <c r="C15" s="64"/>
      <c r="D15" s="14"/>
      <c r="E15" s="14"/>
      <c r="F15" s="59">
        <f t="shared" si="0"/>
        <v>0</v>
      </c>
      <c r="G15" s="78">
        <f>'Tableau comptage'!AA16</f>
        <v>0</v>
      </c>
      <c r="H15" s="75">
        <f t="shared" si="1"/>
        <v>0</v>
      </c>
    </row>
    <row r="16" spans="1:8" s="52" customFormat="1" x14ac:dyDescent="0.25">
      <c r="A16" s="66" t="s">
        <v>33</v>
      </c>
      <c r="B16" s="25"/>
      <c r="C16" s="63"/>
      <c r="D16" s="57"/>
      <c r="E16" s="57"/>
      <c r="F16" s="58">
        <f t="shared" si="0"/>
        <v>0</v>
      </c>
      <c r="G16" s="78">
        <f>'Tableau comptage'!AA17</f>
        <v>0</v>
      </c>
      <c r="H16" s="74">
        <f t="shared" si="1"/>
        <v>0</v>
      </c>
    </row>
    <row r="17" spans="1:8" x14ac:dyDescent="0.25">
      <c r="A17" s="65" t="s">
        <v>34</v>
      </c>
      <c r="B17" s="25"/>
      <c r="C17" s="64"/>
      <c r="D17" s="14"/>
      <c r="E17" s="14"/>
      <c r="F17" s="59">
        <f t="shared" si="0"/>
        <v>0</v>
      </c>
      <c r="G17" s="78">
        <f>'Tableau comptage'!AA18</f>
        <v>0</v>
      </c>
      <c r="H17" s="75">
        <f t="shared" si="1"/>
        <v>0</v>
      </c>
    </row>
    <row r="18" spans="1:8" x14ac:dyDescent="0.25">
      <c r="A18" s="67" t="s">
        <v>35</v>
      </c>
      <c r="B18" s="25"/>
      <c r="C18" s="64"/>
      <c r="D18" s="14"/>
      <c r="E18" s="14"/>
      <c r="F18" s="59">
        <f t="shared" si="0"/>
        <v>0</v>
      </c>
      <c r="G18" s="78">
        <f>'Tableau comptage'!AA19</f>
        <v>0</v>
      </c>
      <c r="H18" s="75">
        <f t="shared" si="1"/>
        <v>0</v>
      </c>
    </row>
    <row r="19" spans="1:8" x14ac:dyDescent="0.25">
      <c r="A19" s="66" t="s">
        <v>62</v>
      </c>
      <c r="B19" s="25"/>
      <c r="C19" s="64"/>
      <c r="D19" s="14"/>
      <c r="E19" s="14"/>
      <c r="F19" s="59">
        <f t="shared" si="0"/>
        <v>0</v>
      </c>
      <c r="G19" s="78">
        <f>'Tableau comptage'!AA20</f>
        <v>0</v>
      </c>
      <c r="H19" s="75">
        <f t="shared" si="1"/>
        <v>0</v>
      </c>
    </row>
    <row r="20" spans="1:8" s="52" customFormat="1" x14ac:dyDescent="0.25">
      <c r="A20" s="66" t="s">
        <v>36</v>
      </c>
      <c r="B20" s="25"/>
      <c r="C20" s="63"/>
      <c r="D20" s="57"/>
      <c r="E20" s="57"/>
      <c r="F20" s="58">
        <f t="shared" si="0"/>
        <v>0</v>
      </c>
      <c r="G20" s="78">
        <f>'Tableau comptage'!AA21</f>
        <v>0</v>
      </c>
      <c r="H20" s="74">
        <f t="shared" si="1"/>
        <v>0</v>
      </c>
    </row>
    <row r="21" spans="1:8" ht="30" x14ac:dyDescent="0.25">
      <c r="A21" s="66" t="s">
        <v>63</v>
      </c>
      <c r="B21" s="25"/>
      <c r="C21" s="64"/>
      <c r="D21" s="14"/>
      <c r="E21" s="14"/>
      <c r="F21" s="59">
        <f t="shared" si="0"/>
        <v>0</v>
      </c>
      <c r="G21" s="78">
        <f>'Tableau comptage'!AA22</f>
        <v>0</v>
      </c>
      <c r="H21" s="75">
        <f t="shared" si="1"/>
        <v>0</v>
      </c>
    </row>
    <row r="22" spans="1:8" x14ac:dyDescent="0.25">
      <c r="A22" s="66" t="s">
        <v>64</v>
      </c>
      <c r="B22" s="25"/>
      <c r="C22" s="64"/>
      <c r="D22" s="14"/>
      <c r="E22" s="14"/>
      <c r="F22" s="59">
        <f t="shared" si="0"/>
        <v>0</v>
      </c>
      <c r="G22" s="78">
        <f>'Tableau comptage'!AA23</f>
        <v>0</v>
      </c>
      <c r="H22" s="75">
        <f t="shared" si="1"/>
        <v>0</v>
      </c>
    </row>
    <row r="23" spans="1:8" x14ac:dyDescent="0.25">
      <c r="A23" s="66" t="s">
        <v>65</v>
      </c>
      <c r="B23" s="25"/>
      <c r="C23" s="64"/>
      <c r="D23" s="14"/>
      <c r="E23" s="14"/>
      <c r="F23" s="59">
        <f t="shared" ref="F23" si="4">C23+D23-E23</f>
        <v>0</v>
      </c>
      <c r="G23" s="78">
        <f>'Tableau comptage'!AA24</f>
        <v>0</v>
      </c>
      <c r="H23" s="76">
        <f t="shared" ref="H23" si="5">G23-F23</f>
        <v>0</v>
      </c>
    </row>
    <row r="24" spans="1:8" ht="15.75" thickBot="1" x14ac:dyDescent="0.3">
      <c r="A24" s="68" t="s">
        <v>66</v>
      </c>
      <c r="B24" s="70"/>
      <c r="C24" s="60"/>
      <c r="D24" s="38"/>
      <c r="E24" s="38"/>
      <c r="F24" s="80">
        <f t="shared" ref="F24" si="6">C24+D24-E24</f>
        <v>0</v>
      </c>
      <c r="G24" s="79">
        <f>'Tableau comptage'!AA25</f>
        <v>0</v>
      </c>
      <c r="H24" s="81">
        <f t="shared" ref="H24" si="7">G24-F24</f>
        <v>0</v>
      </c>
    </row>
    <row r="26" spans="1:8" ht="30" x14ac:dyDescent="0.25">
      <c r="A26" s="20" t="s">
        <v>47</v>
      </c>
      <c r="B26" s="21" t="s">
        <v>48</v>
      </c>
      <c r="C26" s="15"/>
      <c r="D26" s="20" t="s">
        <v>49</v>
      </c>
    </row>
    <row r="27" spans="1:8" ht="24" x14ac:dyDescent="0.25">
      <c r="A27" s="22" t="s">
        <v>50</v>
      </c>
    </row>
  </sheetData>
  <mergeCells count="2">
    <mergeCell ref="C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Tableau comptage</vt:lpstr>
      <vt:lpstr>Mouvements comptabilité</vt:lpstr>
    </vt:vector>
  </TitlesOfParts>
  <Company>MI-IS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Bossuyt Nele</cp:lastModifiedBy>
  <dcterms:created xsi:type="dcterms:W3CDTF">2016-10-18T13:13:19Z</dcterms:created>
  <dcterms:modified xsi:type="dcterms:W3CDTF">2017-09-27T12:28:59Z</dcterms:modified>
</cp:coreProperties>
</file>