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meye_mattijs\Desktop\"/>
    </mc:Choice>
  </mc:AlternateContent>
  <xr:revisionPtr revIDLastSave="0" documentId="8_{B6BFC192-0EE5-4D59-85AE-5AE5F738AD6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ableau compt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K21" i="1" s="1"/>
  <c r="N21" i="1"/>
  <c r="H21" i="1"/>
  <c r="J20" i="1"/>
  <c r="J19" i="1"/>
  <c r="J18" i="1"/>
  <c r="J17" i="1"/>
  <c r="J16" i="1"/>
  <c r="J15" i="1"/>
  <c r="J14" i="1"/>
  <c r="J13" i="1"/>
  <c r="J12" i="1"/>
  <c r="J11" i="1"/>
  <c r="J9" i="1"/>
  <c r="J7" i="1"/>
  <c r="J6" i="1"/>
  <c r="J5" i="1"/>
  <c r="J4" i="1"/>
  <c r="U21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4" i="1"/>
  <c r="N19" i="1"/>
  <c r="N20" i="1"/>
  <c r="H19" i="1"/>
  <c r="H20" i="1"/>
  <c r="N8" i="1"/>
  <c r="U8" i="1" s="1"/>
  <c r="H8" i="1"/>
  <c r="N18" i="1"/>
  <c r="N17" i="1"/>
  <c r="H18" i="1"/>
  <c r="H17" i="1"/>
  <c r="N5" i="1"/>
  <c r="N6" i="1"/>
  <c r="N7" i="1"/>
  <c r="N9" i="1"/>
  <c r="N10" i="1"/>
  <c r="N11" i="1"/>
  <c r="N12" i="1"/>
  <c r="N13" i="1"/>
  <c r="N14" i="1"/>
  <c r="N15" i="1"/>
  <c r="N4" i="1"/>
  <c r="H5" i="1"/>
  <c r="H6" i="1"/>
  <c r="H7" i="1"/>
  <c r="H9" i="1"/>
  <c r="H10" i="1"/>
  <c r="H11" i="1"/>
  <c r="H12" i="1"/>
  <c r="H13" i="1"/>
  <c r="H14" i="1"/>
  <c r="H15" i="1"/>
  <c r="H16" i="1"/>
  <c r="H4" i="1"/>
  <c r="N16" i="1"/>
  <c r="U20" i="1" l="1"/>
  <c r="U17" i="1"/>
  <c r="U18" i="1"/>
  <c r="U19" i="1"/>
  <c r="U15" i="1"/>
  <c r="U5" i="1"/>
  <c r="U16" i="1"/>
  <c r="U12" i="1"/>
  <c r="U7" i="1"/>
  <c r="U14" i="1"/>
  <c r="U13" i="1"/>
  <c r="U11" i="1"/>
  <c r="U10" i="1"/>
  <c r="U9" i="1"/>
  <c r="U6" i="1"/>
  <c r="U4" i="1"/>
</calcChain>
</file>

<file path=xl/sharedStrings.xml><?xml version="1.0" encoding="utf-8"?>
<sst xmlns="http://schemas.openxmlformats.org/spreadsheetml/2006/main" count="60" uniqueCount="45">
  <si>
    <t>Lot / Perceel</t>
  </si>
  <si>
    <t>Produit / Product</t>
  </si>
  <si>
    <t>Firme/ Firma</t>
  </si>
  <si>
    <t>Transporteur</t>
  </si>
  <si>
    <t>Nombre d'unités par colis/
Aantal eenheden per colis</t>
  </si>
  <si>
    <t>Nombre d'unités par palette/
Aantal eenheden per pallet</t>
  </si>
  <si>
    <t>Poids net palette/
Nettogewicht van de pallet
(kg)</t>
  </si>
  <si>
    <t>Max / benef
Max/ begunstigde</t>
  </si>
  <si>
    <t>SAS DISCHAMP</t>
  </si>
  <si>
    <t>Candia/ 
Interlogistics/ …</t>
  </si>
  <si>
    <t>JYCO</t>
  </si>
  <si>
    <t>M-Express</t>
  </si>
  <si>
    <t>SAS JYCO</t>
  </si>
  <si>
    <t>SAS DHUMEAUX</t>
  </si>
  <si>
    <t>Verbessem</t>
  </si>
  <si>
    <t>MILIS JOZEF BVBA</t>
  </si>
  <si>
    <t>Scana Noliko</t>
  </si>
  <si>
    <t>Nombre d'unités seules</t>
  </si>
  <si>
    <t>TOTAL UNITES</t>
  </si>
  <si>
    <t>Haricots verts/ Hele sperziebonen</t>
  </si>
  <si>
    <t>Nombre d'unités par couche/
Aantal eenheden per laag</t>
  </si>
  <si>
    <t>Nombre de couche par palette/ Aantal lagen per pallet</t>
  </si>
  <si>
    <t>Salade de riz au thon/ Rijstsalade met tonijn</t>
  </si>
  <si>
    <t>Farine de blé/ Tarwemeel</t>
  </si>
  <si>
    <t>Riz/ Rijst</t>
  </si>
  <si>
    <t>Tomates pelées/ Gepelde tomaten</t>
  </si>
  <si>
    <t>Confiture/ Confituur</t>
  </si>
  <si>
    <t>Huile d'olive/ Olijfolie</t>
  </si>
  <si>
    <t>REMPLIR LES ZONES EN JAUNE 
ENKEL GELE ZONES INVULLEN</t>
  </si>
  <si>
    <t>TOTAAL AANTAL EENHEDEN</t>
  </si>
  <si>
    <t>Nbre d'unités
Aantal aanheden</t>
  </si>
  <si>
    <t>Nbre de colis
Aantal colis</t>
  </si>
  <si>
    <t>Nbre de couches
Aantal lagen</t>
  </si>
  <si>
    <t>Nbre de palettes
Aantal palletten</t>
  </si>
  <si>
    <t>Lait demi-écrémé UHT/ Halfvolle melk UHT</t>
  </si>
  <si>
    <t>Café moulu 100% Arabica issu du commerce équitable/ Gemalen koffie 100% Arabica fairtrade</t>
  </si>
  <si>
    <t>Sardines à l'huile d'olive/ Sardienen in olijfolie</t>
  </si>
  <si>
    <t>Pâtes: spaghetti / Pasta:  spaghetti</t>
  </si>
  <si>
    <t>Petits pois/ Erwten</t>
  </si>
  <si>
    <t>Pois chiches/ Kikkererwten</t>
  </si>
  <si>
    <t>Biscuits secs type petits beurre/ Droge koekjes type petit beurre</t>
  </si>
  <si>
    <t>Chocolat lait/ melkchocolade</t>
  </si>
  <si>
    <t>Soupe/ Soep</t>
  </si>
  <si>
    <t>Pétalesde blé au chocolat/ Tarwevlokken met chocolade</t>
  </si>
  <si>
    <t>Chili con carne/ Chili con carne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</si>
</sst>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0" fillId="0" borderId="5" xfId="0" applyBorder="1"/>
    <xf numFmtId="0" fontId="1" fillId="3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4" borderId="5" xfId="0" applyFill="1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6" xfId="0" applyFill="1" applyBorder="1"/>
    <xf numFmtId="0" fontId="1" fillId="2" borderId="4" xfId="0" applyFont="1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workbookViewId="0">
      <selection sqref="A1:V1"/>
    </sheetView>
  </sheetViews>
  <sheetFormatPr defaultColWidth="11.42578125" defaultRowHeight="15" x14ac:dyDescent="0.25"/>
  <cols>
    <col min="2" max="2" width="34" customWidth="1"/>
    <col min="3" max="4" width="0" hidden="1" customWidth="1"/>
    <col min="11" max="11" width="9.5703125" bestFit="1" customWidth="1"/>
    <col min="15" max="20" width="0" hidden="1" customWidth="1"/>
    <col min="23" max="23" width="11.42578125" customWidth="1"/>
  </cols>
  <sheetData>
    <row r="1" spans="1:23" ht="35.25" customHeight="1" x14ac:dyDescent="0.25">
      <c r="A1" s="34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6"/>
    </row>
    <row r="2" spans="1:23" ht="30" customHeight="1" x14ac:dyDescent="0.25">
      <c r="A2" s="30" t="s">
        <v>0</v>
      </c>
      <c r="B2" s="1" t="s">
        <v>1</v>
      </c>
      <c r="C2" s="1" t="s">
        <v>2</v>
      </c>
      <c r="D2" s="1" t="s">
        <v>3</v>
      </c>
      <c r="E2" s="1" t="s">
        <v>17</v>
      </c>
      <c r="F2" s="38" t="s">
        <v>4</v>
      </c>
      <c r="G2" s="38"/>
      <c r="H2" s="38"/>
      <c r="I2" s="38" t="s">
        <v>20</v>
      </c>
      <c r="J2" s="38"/>
      <c r="K2" s="38"/>
      <c r="L2" s="38" t="s">
        <v>5</v>
      </c>
      <c r="M2" s="38"/>
      <c r="N2" s="38"/>
      <c r="O2" s="38" t="s">
        <v>6</v>
      </c>
      <c r="P2" s="38"/>
      <c r="Q2" s="38"/>
      <c r="R2" s="38" t="s">
        <v>7</v>
      </c>
      <c r="S2" s="38"/>
      <c r="T2" s="38"/>
      <c r="U2" s="11" t="s">
        <v>18</v>
      </c>
      <c r="V2" s="37" t="s">
        <v>21</v>
      </c>
    </row>
    <row r="3" spans="1:23" ht="61.5" customHeight="1" x14ac:dyDescent="0.25">
      <c r="A3" s="30"/>
      <c r="B3" s="1"/>
      <c r="C3" s="1"/>
      <c r="D3" s="1"/>
      <c r="E3" s="23" t="s">
        <v>30</v>
      </c>
      <c r="F3" s="14" t="s">
        <v>31</v>
      </c>
      <c r="G3" s="14"/>
      <c r="H3" s="14"/>
      <c r="I3" s="14" t="s">
        <v>32</v>
      </c>
      <c r="J3" s="14"/>
      <c r="K3" s="14"/>
      <c r="L3" s="14" t="s">
        <v>33</v>
      </c>
      <c r="M3" s="14"/>
      <c r="N3" s="14"/>
      <c r="O3" s="14"/>
      <c r="P3" s="14"/>
      <c r="Q3" s="14"/>
      <c r="R3" s="14"/>
      <c r="S3" s="14"/>
      <c r="T3" s="14"/>
      <c r="U3" s="11" t="s">
        <v>29</v>
      </c>
      <c r="V3" s="37"/>
    </row>
    <row r="4" spans="1:23" ht="45" x14ac:dyDescent="0.25">
      <c r="A4" s="16">
        <v>1</v>
      </c>
      <c r="B4" s="3" t="s">
        <v>34</v>
      </c>
      <c r="C4" s="2" t="s">
        <v>8</v>
      </c>
      <c r="D4" s="3" t="s">
        <v>9</v>
      </c>
      <c r="E4" s="9"/>
      <c r="F4" s="9"/>
      <c r="G4" s="4">
        <v>6</v>
      </c>
      <c r="H4" s="4">
        <f>G4*F4</f>
        <v>0</v>
      </c>
      <c r="I4" s="8"/>
      <c r="J4" s="4">
        <f>6*24</f>
        <v>144</v>
      </c>
      <c r="K4" s="4">
        <f>I4*J4</f>
        <v>0</v>
      </c>
      <c r="L4" s="8"/>
      <c r="M4" s="4">
        <v>864</v>
      </c>
      <c r="N4" s="4">
        <f>M4*L4</f>
        <v>0</v>
      </c>
      <c r="O4" s="4"/>
      <c r="P4" s="4">
        <v>890</v>
      </c>
      <c r="Q4" s="4"/>
      <c r="R4" s="4"/>
      <c r="S4" s="5">
        <v>50</v>
      </c>
      <c r="T4" s="5"/>
      <c r="U4" s="12">
        <f t="shared" ref="U4:U20" si="0">E4+H4+K4+N4</f>
        <v>0</v>
      </c>
      <c r="V4" s="15">
        <v>6</v>
      </c>
    </row>
    <row r="5" spans="1:23" s="28" customFormat="1" ht="30" x14ac:dyDescent="0.25">
      <c r="A5" s="31">
        <v>2</v>
      </c>
      <c r="B5" s="7" t="s">
        <v>36</v>
      </c>
      <c r="C5" s="24" t="s">
        <v>10</v>
      </c>
      <c r="D5" s="25" t="s">
        <v>11</v>
      </c>
      <c r="E5" s="9"/>
      <c r="F5" s="9"/>
      <c r="G5" s="5">
        <v>50</v>
      </c>
      <c r="H5" s="26">
        <f t="shared" ref="H5:H20" si="1">G5*F5</f>
        <v>0</v>
      </c>
      <c r="I5" s="8"/>
      <c r="J5" s="5">
        <f>12*50</f>
        <v>600</v>
      </c>
      <c r="K5" s="4">
        <f t="shared" ref="K5:K20" si="2">I5*J5</f>
        <v>0</v>
      </c>
      <c r="L5" s="8"/>
      <c r="M5" s="5">
        <v>6000</v>
      </c>
      <c r="N5" s="26">
        <f t="shared" ref="N5:N20" si="3">M5*L5</f>
        <v>0</v>
      </c>
      <c r="O5" s="5"/>
      <c r="P5" s="5">
        <v>750</v>
      </c>
      <c r="Q5" s="5"/>
      <c r="R5" s="5"/>
      <c r="S5" s="5">
        <v>35</v>
      </c>
      <c r="T5" s="5"/>
      <c r="U5" s="12">
        <f t="shared" si="0"/>
        <v>0</v>
      </c>
      <c r="V5" s="27">
        <v>10</v>
      </c>
      <c r="W5"/>
    </row>
    <row r="6" spans="1:23" ht="30" x14ac:dyDescent="0.25">
      <c r="A6" s="16">
        <v>3</v>
      </c>
      <c r="B6" s="3" t="s">
        <v>22</v>
      </c>
      <c r="C6" s="2" t="s">
        <v>12</v>
      </c>
      <c r="D6" s="2" t="s">
        <v>11</v>
      </c>
      <c r="E6" s="9"/>
      <c r="F6" s="9"/>
      <c r="G6" s="4">
        <v>12</v>
      </c>
      <c r="H6" s="4">
        <f t="shared" si="1"/>
        <v>0</v>
      </c>
      <c r="I6" s="8"/>
      <c r="J6" s="4">
        <f>12*12</f>
        <v>144</v>
      </c>
      <c r="K6" s="4">
        <f t="shared" si="2"/>
        <v>0</v>
      </c>
      <c r="L6" s="8"/>
      <c r="M6" s="4">
        <v>2016</v>
      </c>
      <c r="N6" s="4">
        <f t="shared" si="3"/>
        <v>0</v>
      </c>
      <c r="O6" s="4"/>
      <c r="P6" s="4">
        <v>806.4</v>
      </c>
      <c r="Q6" s="4"/>
      <c r="R6" s="4"/>
      <c r="S6" s="4">
        <v>35</v>
      </c>
      <c r="T6" s="4"/>
      <c r="U6" s="12">
        <f t="shared" si="0"/>
        <v>0</v>
      </c>
      <c r="V6" s="15">
        <v>14</v>
      </c>
    </row>
    <row r="7" spans="1:23" x14ac:dyDescent="0.25">
      <c r="A7" s="16">
        <v>4</v>
      </c>
      <c r="B7" s="3" t="s">
        <v>23</v>
      </c>
      <c r="C7" s="2" t="s">
        <v>13</v>
      </c>
      <c r="D7" s="2" t="s">
        <v>14</v>
      </c>
      <c r="E7" s="9"/>
      <c r="F7" s="9"/>
      <c r="G7" s="4">
        <v>10</v>
      </c>
      <c r="H7" s="4">
        <f t="shared" si="1"/>
        <v>0</v>
      </c>
      <c r="I7" s="8"/>
      <c r="J7" s="4">
        <f>11*10</f>
        <v>110</v>
      </c>
      <c r="K7" s="4">
        <f t="shared" si="2"/>
        <v>0</v>
      </c>
      <c r="L7" s="8"/>
      <c r="M7" s="4">
        <v>990</v>
      </c>
      <c r="N7" s="4">
        <f t="shared" si="3"/>
        <v>0</v>
      </c>
      <c r="O7" s="4"/>
      <c r="P7" s="4">
        <v>864</v>
      </c>
      <c r="Q7" s="4"/>
      <c r="R7" s="4"/>
      <c r="S7" s="4">
        <v>10</v>
      </c>
      <c r="T7" s="4"/>
      <c r="U7" s="12">
        <f t="shared" si="0"/>
        <v>0</v>
      </c>
      <c r="V7" s="15">
        <v>9</v>
      </c>
    </row>
    <row r="8" spans="1:23" ht="45" x14ac:dyDescent="0.25">
      <c r="A8" s="16">
        <v>5</v>
      </c>
      <c r="B8" s="3" t="s">
        <v>35</v>
      </c>
      <c r="C8" s="2"/>
      <c r="D8" s="2"/>
      <c r="E8" s="9"/>
      <c r="F8" s="9"/>
      <c r="G8" s="4">
        <v>20</v>
      </c>
      <c r="H8" s="4">
        <f t="shared" si="1"/>
        <v>0</v>
      </c>
      <c r="I8" s="8"/>
      <c r="J8" s="4">
        <v>200</v>
      </c>
      <c r="K8" s="4">
        <f t="shared" si="2"/>
        <v>0</v>
      </c>
      <c r="L8" s="8"/>
      <c r="M8" s="4">
        <v>2200</v>
      </c>
      <c r="N8" s="4">
        <f t="shared" si="3"/>
        <v>0</v>
      </c>
      <c r="O8" s="4"/>
      <c r="P8" s="4"/>
      <c r="Q8" s="4"/>
      <c r="R8" s="4"/>
      <c r="S8" s="4"/>
      <c r="T8" s="4"/>
      <c r="U8" s="12">
        <f t="shared" si="0"/>
        <v>0</v>
      </c>
      <c r="V8" s="15">
        <v>11</v>
      </c>
    </row>
    <row r="9" spans="1:23" x14ac:dyDescent="0.25">
      <c r="A9" s="16">
        <v>6</v>
      </c>
      <c r="B9" s="2" t="s">
        <v>37</v>
      </c>
      <c r="C9" s="2" t="s">
        <v>12</v>
      </c>
      <c r="D9" s="2" t="s">
        <v>11</v>
      </c>
      <c r="E9" s="9"/>
      <c r="F9" s="9"/>
      <c r="G9" s="4">
        <v>14</v>
      </c>
      <c r="H9" s="4">
        <f t="shared" si="1"/>
        <v>0</v>
      </c>
      <c r="I9" s="8"/>
      <c r="J9" s="4">
        <f>14*12</f>
        <v>168</v>
      </c>
      <c r="K9" s="4">
        <f t="shared" si="2"/>
        <v>0</v>
      </c>
      <c r="L9" s="8"/>
      <c r="M9" s="4">
        <v>840</v>
      </c>
      <c r="N9" s="4">
        <f t="shared" si="3"/>
        <v>0</v>
      </c>
      <c r="O9" s="4"/>
      <c r="P9" s="4">
        <v>594</v>
      </c>
      <c r="Q9" s="4"/>
      <c r="R9" s="4"/>
      <c r="S9" s="4">
        <v>25</v>
      </c>
      <c r="T9" s="4"/>
      <c r="U9" s="12">
        <f t="shared" si="0"/>
        <v>0</v>
      </c>
      <c r="V9" s="15">
        <v>5</v>
      </c>
    </row>
    <row r="10" spans="1:23" ht="15.75" customHeight="1" x14ac:dyDescent="0.25">
      <c r="A10" s="16">
        <v>8</v>
      </c>
      <c r="B10" s="3" t="s">
        <v>24</v>
      </c>
      <c r="C10" s="2" t="s">
        <v>8</v>
      </c>
      <c r="D10" s="3" t="s">
        <v>9</v>
      </c>
      <c r="E10" s="9"/>
      <c r="F10" s="9"/>
      <c r="G10" s="4">
        <v>10</v>
      </c>
      <c r="H10" s="4">
        <f t="shared" si="1"/>
        <v>0</v>
      </c>
      <c r="I10" s="8"/>
      <c r="J10" s="4">
        <v>120</v>
      </c>
      <c r="K10" s="4">
        <f t="shared" si="2"/>
        <v>0</v>
      </c>
      <c r="L10" s="8"/>
      <c r="M10" s="4">
        <v>840</v>
      </c>
      <c r="N10" s="4">
        <f t="shared" si="3"/>
        <v>0</v>
      </c>
      <c r="O10" s="4"/>
      <c r="P10" s="4">
        <v>748.8</v>
      </c>
      <c r="Q10" s="4"/>
      <c r="R10" s="4"/>
      <c r="S10" s="4">
        <v>35</v>
      </c>
      <c r="T10" s="4"/>
      <c r="U10" s="12">
        <f t="shared" si="0"/>
        <v>0</v>
      </c>
      <c r="V10" s="15">
        <v>7</v>
      </c>
    </row>
    <row r="11" spans="1:23" x14ac:dyDescent="0.25">
      <c r="A11" s="16">
        <v>9</v>
      </c>
      <c r="B11" s="3" t="s">
        <v>25</v>
      </c>
      <c r="C11" s="2" t="s">
        <v>12</v>
      </c>
      <c r="D11" s="2" t="s">
        <v>11</v>
      </c>
      <c r="E11" s="9"/>
      <c r="F11" s="9"/>
      <c r="G11" s="4">
        <v>12</v>
      </c>
      <c r="H11" s="4">
        <f t="shared" si="1"/>
        <v>0</v>
      </c>
      <c r="I11" s="8"/>
      <c r="J11" s="4">
        <f>12*12</f>
        <v>144</v>
      </c>
      <c r="K11" s="4">
        <f t="shared" si="2"/>
        <v>0</v>
      </c>
      <c r="L11" s="8"/>
      <c r="M11" s="4">
        <v>1728</v>
      </c>
      <c r="N11" s="4">
        <f t="shared" si="3"/>
        <v>0</v>
      </c>
      <c r="O11" s="4"/>
      <c r="P11" s="4">
        <v>691.2</v>
      </c>
      <c r="Q11" s="4"/>
      <c r="R11" s="4"/>
      <c r="S11" s="4">
        <v>35</v>
      </c>
      <c r="T11" s="4"/>
      <c r="U11" s="12">
        <f t="shared" si="0"/>
        <v>0</v>
      </c>
      <c r="V11" s="15">
        <v>12</v>
      </c>
    </row>
    <row r="12" spans="1:23" x14ac:dyDescent="0.25">
      <c r="A12" s="16">
        <v>10</v>
      </c>
      <c r="B12" s="3" t="s">
        <v>19</v>
      </c>
      <c r="C12" s="2" t="s">
        <v>13</v>
      </c>
      <c r="D12" s="2" t="s">
        <v>14</v>
      </c>
      <c r="E12" s="9"/>
      <c r="F12" s="9"/>
      <c r="G12" s="4">
        <v>12</v>
      </c>
      <c r="H12" s="4">
        <f t="shared" si="1"/>
        <v>0</v>
      </c>
      <c r="I12" s="8"/>
      <c r="J12" s="4">
        <f>6*12</f>
        <v>72</v>
      </c>
      <c r="K12" s="4">
        <f t="shared" si="2"/>
        <v>0</v>
      </c>
      <c r="L12" s="8"/>
      <c r="M12" s="4">
        <v>864</v>
      </c>
      <c r="N12" s="4">
        <f t="shared" si="3"/>
        <v>0</v>
      </c>
      <c r="O12" s="4"/>
      <c r="P12" s="4">
        <v>504</v>
      </c>
      <c r="Q12" s="4"/>
      <c r="R12" s="4"/>
      <c r="S12" s="4">
        <v>35</v>
      </c>
      <c r="T12" s="4"/>
      <c r="U12" s="12">
        <f t="shared" si="0"/>
        <v>0</v>
      </c>
      <c r="V12" s="15">
        <v>12</v>
      </c>
    </row>
    <row r="13" spans="1:23" x14ac:dyDescent="0.25">
      <c r="A13" s="16">
        <v>11</v>
      </c>
      <c r="B13" s="3" t="s">
        <v>38</v>
      </c>
      <c r="C13" s="2" t="s">
        <v>15</v>
      </c>
      <c r="D13" s="2" t="s">
        <v>16</v>
      </c>
      <c r="E13" s="9"/>
      <c r="F13" s="9"/>
      <c r="G13" s="4">
        <v>24</v>
      </c>
      <c r="H13" s="4">
        <f t="shared" si="1"/>
        <v>0</v>
      </c>
      <c r="I13" s="8"/>
      <c r="J13" s="4">
        <f>24*12</f>
        <v>288</v>
      </c>
      <c r="K13" s="4">
        <f t="shared" si="2"/>
        <v>0</v>
      </c>
      <c r="L13" s="8"/>
      <c r="M13" s="4">
        <v>1728</v>
      </c>
      <c r="N13" s="4">
        <f t="shared" si="3"/>
        <v>0</v>
      </c>
      <c r="O13" s="4"/>
      <c r="P13" s="4">
        <v>577.20000000000005</v>
      </c>
      <c r="Q13" s="4"/>
      <c r="R13" s="4"/>
      <c r="S13" s="4">
        <v>35</v>
      </c>
      <c r="T13" s="4"/>
      <c r="U13" s="12">
        <f t="shared" si="0"/>
        <v>0</v>
      </c>
      <c r="V13" s="15">
        <v>12</v>
      </c>
    </row>
    <row r="14" spans="1:23" x14ac:dyDescent="0.25">
      <c r="A14" s="16">
        <v>12</v>
      </c>
      <c r="B14" s="3" t="s">
        <v>39</v>
      </c>
      <c r="C14" s="2" t="s">
        <v>13</v>
      </c>
      <c r="D14" s="2" t="s">
        <v>14</v>
      </c>
      <c r="E14" s="9"/>
      <c r="F14" s="9"/>
      <c r="G14" s="4">
        <v>24</v>
      </c>
      <c r="H14" s="4">
        <f t="shared" si="1"/>
        <v>0</v>
      </c>
      <c r="I14" s="8"/>
      <c r="J14" s="4">
        <f>6*24</f>
        <v>144</v>
      </c>
      <c r="K14" s="4">
        <f t="shared" si="2"/>
        <v>0</v>
      </c>
      <c r="L14" s="8"/>
      <c r="M14" s="4">
        <v>1728</v>
      </c>
      <c r="N14" s="4">
        <f t="shared" si="3"/>
        <v>0</v>
      </c>
      <c r="O14" s="4"/>
      <c r="P14" s="4">
        <v>600</v>
      </c>
      <c r="Q14" s="4"/>
      <c r="R14" s="4"/>
      <c r="S14" s="4">
        <v>4</v>
      </c>
      <c r="T14" s="4"/>
      <c r="U14" s="12">
        <f t="shared" si="0"/>
        <v>0</v>
      </c>
      <c r="V14" s="15">
        <v>12</v>
      </c>
    </row>
    <row r="15" spans="1:23" x14ac:dyDescent="0.25">
      <c r="A15" s="16">
        <v>15</v>
      </c>
      <c r="B15" s="3" t="s">
        <v>26</v>
      </c>
      <c r="C15" s="2" t="s">
        <v>13</v>
      </c>
      <c r="D15" s="2" t="s">
        <v>14</v>
      </c>
      <c r="E15" s="9"/>
      <c r="F15" s="9"/>
      <c r="G15" s="4">
        <v>12</v>
      </c>
      <c r="H15" s="4">
        <f t="shared" si="1"/>
        <v>0</v>
      </c>
      <c r="I15" s="8"/>
      <c r="J15" s="4">
        <f>12*14</f>
        <v>168</v>
      </c>
      <c r="K15" s="4">
        <f t="shared" si="2"/>
        <v>0</v>
      </c>
      <c r="L15" s="8"/>
      <c r="M15" s="4">
        <v>1176</v>
      </c>
      <c r="N15" s="4">
        <f t="shared" si="3"/>
        <v>0</v>
      </c>
      <c r="O15" s="4"/>
      <c r="P15" s="4">
        <v>150</v>
      </c>
      <c r="Q15" s="4"/>
      <c r="R15" s="4"/>
      <c r="S15" s="4">
        <v>10</v>
      </c>
      <c r="T15" s="4"/>
      <c r="U15" s="12">
        <f t="shared" si="0"/>
        <v>0</v>
      </c>
      <c r="V15" s="15">
        <v>7</v>
      </c>
    </row>
    <row r="16" spans="1:23" ht="15.75" customHeight="1" x14ac:dyDescent="0.25">
      <c r="A16" s="16">
        <v>16</v>
      </c>
      <c r="B16" s="6" t="s">
        <v>27</v>
      </c>
      <c r="C16" s="6" t="s">
        <v>13</v>
      </c>
      <c r="D16" s="2" t="s">
        <v>14</v>
      </c>
      <c r="E16" s="10"/>
      <c r="F16" s="10"/>
      <c r="G16" s="4">
        <v>12</v>
      </c>
      <c r="H16" s="4">
        <f t="shared" si="1"/>
        <v>0</v>
      </c>
      <c r="I16" s="8"/>
      <c r="J16" s="4">
        <f>12*17</f>
        <v>204</v>
      </c>
      <c r="K16" s="4">
        <f t="shared" si="2"/>
        <v>0</v>
      </c>
      <c r="L16" s="8"/>
      <c r="M16" s="4">
        <v>1224</v>
      </c>
      <c r="N16" s="4">
        <f t="shared" si="3"/>
        <v>0</v>
      </c>
      <c r="O16" s="4"/>
      <c r="P16" s="4">
        <v>896</v>
      </c>
      <c r="Q16" s="4"/>
      <c r="R16" s="4"/>
      <c r="S16" s="4">
        <v>24</v>
      </c>
      <c r="T16" s="4"/>
      <c r="U16" s="12">
        <f t="shared" si="0"/>
        <v>0</v>
      </c>
      <c r="V16" s="15">
        <v>6</v>
      </c>
    </row>
    <row r="17" spans="1:22" ht="30" x14ac:dyDescent="0.25">
      <c r="A17" s="16">
        <v>17</v>
      </c>
      <c r="B17" s="7" t="s">
        <v>40</v>
      </c>
      <c r="C17" s="13"/>
      <c r="D17" s="13"/>
      <c r="E17" s="10"/>
      <c r="F17" s="10"/>
      <c r="G17" s="5">
        <v>60</v>
      </c>
      <c r="H17" s="5">
        <f t="shared" si="1"/>
        <v>0</v>
      </c>
      <c r="I17" s="8"/>
      <c r="J17" s="5">
        <f>8*60</f>
        <v>480</v>
      </c>
      <c r="K17" s="4">
        <f t="shared" si="2"/>
        <v>0</v>
      </c>
      <c r="L17" s="8"/>
      <c r="M17" s="5">
        <v>1920</v>
      </c>
      <c r="N17" s="5">
        <f t="shared" si="3"/>
        <v>0</v>
      </c>
      <c r="O17" s="13"/>
      <c r="P17" s="13"/>
      <c r="Q17" s="13"/>
      <c r="R17" s="13"/>
      <c r="S17" s="13"/>
      <c r="T17" s="13"/>
      <c r="U17" s="12">
        <f t="shared" si="0"/>
        <v>0</v>
      </c>
      <c r="V17" s="15">
        <v>4</v>
      </c>
    </row>
    <row r="18" spans="1:22" x14ac:dyDescent="0.25">
      <c r="A18" s="16">
        <v>18</v>
      </c>
      <c r="B18" s="7" t="s">
        <v>41</v>
      </c>
      <c r="C18" s="13"/>
      <c r="D18" s="13"/>
      <c r="E18" s="10"/>
      <c r="F18" s="10"/>
      <c r="G18" s="5">
        <v>30</v>
      </c>
      <c r="H18" s="5">
        <f t="shared" si="1"/>
        <v>0</v>
      </c>
      <c r="I18" s="8"/>
      <c r="J18" s="5">
        <f>21*30</f>
        <v>630</v>
      </c>
      <c r="K18" s="4">
        <f t="shared" si="2"/>
        <v>0</v>
      </c>
      <c r="L18" s="8"/>
      <c r="M18" s="5">
        <v>6300</v>
      </c>
      <c r="N18" s="5">
        <f t="shared" si="3"/>
        <v>0</v>
      </c>
      <c r="O18" s="13"/>
      <c r="P18" s="13"/>
      <c r="Q18" s="13"/>
      <c r="R18" s="13"/>
      <c r="S18" s="13"/>
      <c r="T18" s="13"/>
      <c r="U18" s="12">
        <f t="shared" si="0"/>
        <v>0</v>
      </c>
      <c r="V18" s="15">
        <v>10</v>
      </c>
    </row>
    <row r="19" spans="1:22" x14ac:dyDescent="0.25">
      <c r="A19" s="16">
        <v>19</v>
      </c>
      <c r="B19" s="7" t="s">
        <v>42</v>
      </c>
      <c r="C19" s="13"/>
      <c r="D19" s="13"/>
      <c r="E19" s="10"/>
      <c r="F19" s="10"/>
      <c r="G19" s="5">
        <v>8</v>
      </c>
      <c r="H19" s="5">
        <f t="shared" si="1"/>
        <v>0</v>
      </c>
      <c r="I19" s="8"/>
      <c r="J19" s="5">
        <f>8*17</f>
        <v>136</v>
      </c>
      <c r="K19" s="4">
        <f t="shared" si="2"/>
        <v>0</v>
      </c>
      <c r="L19" s="8"/>
      <c r="M19" s="5">
        <v>816</v>
      </c>
      <c r="N19" s="5">
        <f t="shared" si="3"/>
        <v>0</v>
      </c>
      <c r="O19" s="13"/>
      <c r="P19" s="13"/>
      <c r="Q19" s="13"/>
      <c r="R19" s="13"/>
      <c r="S19" s="13"/>
      <c r="T19" s="13"/>
      <c r="U19" s="12">
        <f t="shared" si="0"/>
        <v>0</v>
      </c>
      <c r="V19" s="27">
        <v>6</v>
      </c>
    </row>
    <row r="20" spans="1:22" ht="30" x14ac:dyDescent="0.25">
      <c r="A20" s="16">
        <v>20</v>
      </c>
      <c r="B20" s="7" t="s">
        <v>43</v>
      </c>
      <c r="C20" s="13"/>
      <c r="D20" s="13"/>
      <c r="E20" s="10"/>
      <c r="F20" s="10"/>
      <c r="G20" s="5">
        <v>16</v>
      </c>
      <c r="H20" s="5">
        <f t="shared" si="1"/>
        <v>0</v>
      </c>
      <c r="I20" s="8"/>
      <c r="J20" s="5">
        <f>16*4</f>
        <v>64</v>
      </c>
      <c r="K20" s="4">
        <f t="shared" si="2"/>
        <v>0</v>
      </c>
      <c r="L20" s="8"/>
      <c r="M20" s="5">
        <v>320</v>
      </c>
      <c r="N20" s="5">
        <f t="shared" si="3"/>
        <v>0</v>
      </c>
      <c r="O20" s="13"/>
      <c r="P20" s="13"/>
      <c r="Q20" s="13"/>
      <c r="R20" s="13"/>
      <c r="S20" s="13"/>
      <c r="T20" s="13"/>
      <c r="U20" s="12">
        <f t="shared" si="0"/>
        <v>0</v>
      </c>
      <c r="V20" s="27">
        <v>5</v>
      </c>
    </row>
    <row r="21" spans="1:22" ht="15.75" thickBot="1" x14ac:dyDescent="0.3">
      <c r="A21" s="32">
        <v>21</v>
      </c>
      <c r="B21" s="17" t="s">
        <v>44</v>
      </c>
      <c r="C21" s="18"/>
      <c r="D21" s="18"/>
      <c r="E21" s="19"/>
      <c r="F21" s="19"/>
      <c r="G21" s="20">
        <v>6</v>
      </c>
      <c r="H21" s="20">
        <f t="shared" ref="H21" si="4">G21*F21</f>
        <v>0</v>
      </c>
      <c r="I21" s="21"/>
      <c r="J21" s="20">
        <f>6*12</f>
        <v>72</v>
      </c>
      <c r="K21" s="33">
        <f t="shared" ref="K21" si="5">I21*J21</f>
        <v>0</v>
      </c>
      <c r="L21" s="21"/>
      <c r="M21" s="20">
        <v>864</v>
      </c>
      <c r="N21" s="20">
        <f t="shared" ref="N21" si="6">M21*L21</f>
        <v>0</v>
      </c>
      <c r="O21" s="18"/>
      <c r="P21" s="18"/>
      <c r="Q21" s="18"/>
      <c r="R21" s="18"/>
      <c r="S21" s="18"/>
      <c r="T21" s="18"/>
      <c r="U21" s="22">
        <f t="shared" ref="U21" si="7">E21+H21+K21+N21</f>
        <v>0</v>
      </c>
      <c r="V21" s="29">
        <v>12</v>
      </c>
    </row>
  </sheetData>
  <mergeCells count="7">
    <mergeCell ref="A1:V1"/>
    <mergeCell ref="V2:V3"/>
    <mergeCell ref="R2:T2"/>
    <mergeCell ref="F2:H2"/>
    <mergeCell ref="I2:K2"/>
    <mergeCell ref="L2:N2"/>
    <mergeCell ref="O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Tableau comptage</vt:lpstr>
    </vt:vector>
  </TitlesOfParts>
  <Company>MI-IS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Risoli Sara</dc:creator>
  <cp:lastModifiedBy>Ameye Mattijs</cp:lastModifiedBy>
  <dcterms:created xsi:type="dcterms:W3CDTF">2016-10-18T13:13:19Z</dcterms:created>
  <dcterms:modified xsi:type="dcterms:W3CDTF">2020-06-03T10:14:53Z</dcterms:modified>
</cp:coreProperties>
</file>