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ye_Mattijs\Downloads\"/>
    </mc:Choice>
  </mc:AlternateContent>
  <bookViews>
    <workbookView xWindow="0" yWindow="0" windowWidth="25200" windowHeight="12570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G50" i="1" l="1"/>
  <c r="G51" i="1" s="1"/>
  <c r="D48" i="1"/>
  <c r="D50" i="1" s="1"/>
  <c r="D51" i="1" s="1"/>
  <c r="E48" i="1"/>
  <c r="E50" i="1" s="1"/>
  <c r="E51" i="1" s="1"/>
  <c r="G48" i="1"/>
  <c r="H48" i="1"/>
  <c r="H50" i="1" s="1"/>
  <c r="H51" i="1" s="1"/>
  <c r="C48" i="1"/>
  <c r="C50" i="1" s="1"/>
  <c r="C51" i="1" s="1"/>
  <c r="C40" i="1"/>
  <c r="D39" i="1"/>
  <c r="D40" i="1" s="1"/>
  <c r="C42" i="1" s="1"/>
  <c r="E39" i="1"/>
  <c r="E40" i="1" s="1"/>
  <c r="C39" i="1"/>
  <c r="D37" i="1"/>
  <c r="E37" i="1"/>
  <c r="G37" i="1"/>
  <c r="G39" i="1" s="1"/>
  <c r="G40" i="1" s="1"/>
  <c r="H37" i="1"/>
  <c r="H39" i="1" s="1"/>
  <c r="H40" i="1" s="1"/>
  <c r="I37" i="1"/>
  <c r="I39" i="1" s="1"/>
  <c r="I40" i="1" s="1"/>
  <c r="C37" i="1"/>
  <c r="C53" i="1" l="1"/>
  <c r="C54" i="1" s="1"/>
  <c r="H27" i="1"/>
  <c r="H28" i="1" s="1"/>
  <c r="G27" i="1"/>
  <c r="G28" i="1" s="1"/>
  <c r="H24" i="1"/>
  <c r="G24" i="1"/>
  <c r="H23" i="1"/>
  <c r="G23" i="1"/>
  <c r="G29" i="1" l="1"/>
  <c r="G30" i="1" s="1"/>
  <c r="G31" i="1" s="1"/>
  <c r="H7" i="1"/>
  <c r="I7" i="1"/>
  <c r="G7" i="1"/>
  <c r="D7" i="1"/>
  <c r="E7" i="1"/>
  <c r="C7" i="1"/>
  <c r="G11" i="1"/>
  <c r="H10" i="1"/>
  <c r="H11" i="1" s="1"/>
  <c r="I10" i="1"/>
  <c r="I11" i="1" s="1"/>
  <c r="G10" i="1"/>
  <c r="I6" i="1"/>
  <c r="H6" i="1"/>
  <c r="G6" i="1"/>
  <c r="D10" i="1"/>
  <c r="D11" i="1" s="1"/>
  <c r="E10" i="1"/>
  <c r="E11" i="1" s="1"/>
  <c r="C10" i="1"/>
  <c r="C11" i="1" s="1"/>
  <c r="D6" i="1"/>
  <c r="D23" i="1" s="1"/>
  <c r="D22" i="1" s="1"/>
  <c r="E6" i="1"/>
  <c r="E23" i="1" s="1"/>
  <c r="E22" i="1" s="1"/>
  <c r="C6" i="1"/>
  <c r="C23" i="1" s="1"/>
  <c r="C22" i="1" s="1"/>
  <c r="G12" i="1" l="1"/>
  <c r="G13" i="1" s="1"/>
  <c r="G14" i="1" s="1"/>
  <c r="E24" i="1"/>
  <c r="E27" i="1"/>
  <c r="E28" i="1" s="1"/>
  <c r="D24" i="1"/>
  <c r="D27" i="1"/>
  <c r="D28" i="1" s="1"/>
  <c r="C27" i="1"/>
  <c r="C28" i="1" s="1"/>
  <c r="C24" i="1"/>
  <c r="C12" i="1"/>
  <c r="C13" i="1" l="1"/>
  <c r="C17" i="1"/>
  <c r="C18" i="1" s="1"/>
  <c r="J12" i="1"/>
  <c r="C29" i="1"/>
  <c r="C30" i="1" s="1"/>
  <c r="C31" i="1" s="1"/>
  <c r="J29" i="1" l="1"/>
  <c r="J30" i="1" s="1"/>
  <c r="J31" i="1" s="1"/>
  <c r="C14" i="1"/>
  <c r="J13" i="1"/>
  <c r="J14" i="1" s="1"/>
</calcChain>
</file>

<file path=xl/sharedStrings.xml><?xml version="1.0" encoding="utf-8"?>
<sst xmlns="http://schemas.openxmlformats.org/spreadsheetml/2006/main" count="68" uniqueCount="66">
  <si>
    <r>
      <rPr>
        <b/>
        <sz val="12"/>
        <color theme="1"/>
        <rFont val="Calibri"/>
        <family val="2"/>
      </rPr>
      <t>Simulations coût budgétaire augmentation assistance minimale</t>
    </r>
  </si>
  <si>
    <r>
      <rPr>
        <b/>
        <sz val="12"/>
        <color theme="1"/>
        <rFont val="Calibri"/>
        <family val="2"/>
      </rPr>
      <t>Équivalent</t>
    </r>
  </si>
  <si>
    <r>
      <rPr>
        <b/>
        <sz val="12"/>
        <color theme="1"/>
        <rFont val="Calibri"/>
        <family val="2"/>
      </rPr>
      <t>Revenu d’insertion</t>
    </r>
  </si>
  <si>
    <r>
      <rPr>
        <i/>
        <sz val="9"/>
        <color theme="1"/>
        <rFont val="Calibri"/>
        <family val="2"/>
      </rPr>
      <t>Isolé</t>
    </r>
  </si>
  <si>
    <r>
      <rPr>
        <i/>
        <sz val="9"/>
        <color theme="1"/>
        <rFont val="Calibri"/>
        <family val="2"/>
      </rPr>
      <t>Cohabitant</t>
    </r>
  </si>
  <si>
    <r>
      <rPr>
        <i/>
        <sz val="9"/>
        <color theme="1"/>
        <rFont val="Calibri"/>
        <family val="2"/>
      </rPr>
      <t>Charge de famille</t>
    </r>
  </si>
  <si>
    <r>
      <rPr>
        <i/>
        <sz val="9"/>
        <color theme="1"/>
        <rFont val="Calibri"/>
        <family val="2"/>
      </rPr>
      <t>Isolé</t>
    </r>
  </si>
  <si>
    <r>
      <rPr>
        <i/>
        <sz val="9"/>
        <color theme="1"/>
        <rFont val="Calibri"/>
        <family val="2"/>
      </rPr>
      <t>Cohabitant</t>
    </r>
  </si>
  <si>
    <r>
      <rPr>
        <i/>
        <sz val="9"/>
        <color theme="1"/>
        <rFont val="Calibri"/>
        <family val="2"/>
      </rPr>
      <t>Charge de famille</t>
    </r>
  </si>
  <si>
    <r>
      <rPr>
        <sz val="9"/>
        <color theme="1"/>
        <rFont val="Calibri"/>
        <family val="2"/>
      </rPr>
      <t>actuel</t>
    </r>
  </si>
  <si>
    <r>
      <rPr>
        <sz val="9"/>
        <color theme="1"/>
        <rFont val="Calibri"/>
        <family val="2"/>
      </rPr>
      <t>augmentation/mois</t>
    </r>
  </si>
  <si>
    <r>
      <rPr>
        <sz val="9"/>
        <color theme="1"/>
        <rFont val="Calibri"/>
        <family val="2"/>
      </rPr>
      <t>A</t>
    </r>
  </si>
  <si>
    <r>
      <rPr>
        <sz val="9"/>
        <color theme="1"/>
        <rFont val="Calibri"/>
        <family val="2"/>
      </rPr>
      <t>nouveau montant</t>
    </r>
  </si>
  <si>
    <r>
      <rPr>
        <sz val="9"/>
        <color theme="1"/>
        <rFont val="Calibri"/>
        <family val="2"/>
      </rPr>
      <t>augmentation/mois/réparti sur 3 ans</t>
    </r>
  </si>
  <si>
    <r>
      <rPr>
        <sz val="9"/>
        <color theme="1"/>
        <rFont val="Calibri"/>
        <family val="2"/>
      </rPr>
      <t>quantités</t>
    </r>
  </si>
  <si>
    <r>
      <rPr>
        <sz val="9"/>
        <color theme="1"/>
        <rFont val="Calibri"/>
        <family val="2"/>
      </rPr>
      <t>B</t>
    </r>
  </si>
  <si>
    <r>
      <rPr>
        <sz val="9"/>
        <color theme="1"/>
        <rFont val="Calibri"/>
        <family val="2"/>
      </rPr>
      <t>coût augmentation/mois</t>
    </r>
  </si>
  <si>
    <r>
      <rPr>
        <sz val="9"/>
        <color theme="1"/>
        <rFont val="Calibri"/>
        <family val="2"/>
      </rPr>
      <t>(A x B)</t>
    </r>
  </si>
  <si>
    <r>
      <rPr>
        <sz val="9"/>
        <color theme="1"/>
        <rFont val="Calibri"/>
        <family val="2"/>
      </rPr>
      <t>c</t>
    </r>
  </si>
  <si>
    <r>
      <rPr>
        <b/>
        <sz val="9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</si>
  <si>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>coût augmentation/an</t>
    </r>
  </si>
  <si>
    <r>
      <rPr>
        <sz val="9"/>
        <color theme="1"/>
        <rFont val="Calibri"/>
        <family val="2"/>
      </rPr>
      <t>Coût total (3 catég.)/ réparti sur 3 ans</t>
    </r>
  </si>
  <si>
    <r>
      <rPr>
        <sz val="9"/>
        <color theme="1"/>
        <rFont val="Calibri"/>
        <family val="2"/>
      </rPr>
      <t>Coût total (net)/ réparti sur 3 ans</t>
    </r>
  </si>
  <si>
    <r>
      <rPr>
        <i/>
        <sz val="8"/>
        <color theme="1"/>
        <rFont val="Calibri"/>
        <family val="2"/>
      </rPr>
      <t>(15.546 bénéficiaires du revenu d'intégration louent un logement social)</t>
    </r>
  </si>
  <si>
    <r>
      <rPr>
        <i/>
        <sz val="8"/>
        <color theme="1"/>
        <rFont val="Calibri"/>
        <family val="2"/>
      </rPr>
      <t>(15.546/115.136 = 13,5 %)</t>
    </r>
  </si>
  <si>
    <r>
      <rPr>
        <b/>
        <sz val="12"/>
        <color theme="1"/>
        <rFont val="Calibri"/>
        <family val="2"/>
      </rPr>
      <t>Régime ARR</t>
    </r>
  </si>
  <si>
    <r>
      <rPr>
        <b/>
        <sz val="12"/>
        <color theme="1"/>
        <rFont val="Calibri"/>
        <family val="2"/>
      </rPr>
      <t xml:space="preserve">GRAPA </t>
    </r>
  </si>
  <si>
    <r>
      <rPr>
        <i/>
        <sz val="9"/>
        <color theme="1"/>
        <rFont val="Calibri"/>
        <family val="2"/>
      </rPr>
      <t>(y compris 2 % de retard &gt;&lt; revenu d'intégration)</t>
    </r>
  </si>
  <si>
    <r>
      <rPr>
        <sz val="9"/>
        <color theme="1"/>
        <rFont val="Calibri"/>
        <family val="2"/>
      </rPr>
      <t>actuel</t>
    </r>
  </si>
  <si>
    <r>
      <rPr>
        <b/>
        <sz val="9"/>
        <color theme="1"/>
        <rFont val="Calibri"/>
        <family val="2"/>
      </rPr>
      <t>augmentation/mois</t>
    </r>
  </si>
  <si>
    <r>
      <rPr>
        <sz val="9"/>
        <color theme="1"/>
        <rFont val="Calibri"/>
        <family val="2"/>
      </rPr>
      <t>A</t>
    </r>
  </si>
  <si>
    <r>
      <rPr>
        <sz val="9"/>
        <color theme="1"/>
        <rFont val="Calibri"/>
        <family val="2"/>
      </rPr>
      <t>nouveau montant</t>
    </r>
  </si>
  <si>
    <r>
      <rPr>
        <b/>
        <sz val="9"/>
        <color theme="1"/>
        <rFont val="Calibri"/>
        <family val="2"/>
      </rPr>
      <t>augmentation/mois/réparti sur 3 ans</t>
    </r>
  </si>
  <si>
    <r>
      <rPr>
        <sz val="9"/>
        <color theme="1"/>
        <rFont val="Calibri"/>
        <family val="2"/>
      </rPr>
      <t>quantités</t>
    </r>
  </si>
  <si>
    <r>
      <rPr>
        <sz val="9"/>
        <color theme="1"/>
        <rFont val="Calibri"/>
        <family val="2"/>
      </rPr>
      <t>B</t>
    </r>
  </si>
  <si>
    <r>
      <rPr>
        <sz val="9"/>
        <color theme="1"/>
        <rFont val="Calibri"/>
        <family val="2"/>
      </rPr>
      <t>coût augmentation/mois</t>
    </r>
  </si>
  <si>
    <r>
      <rPr>
        <sz val="9"/>
        <color theme="1"/>
        <rFont val="Calibri"/>
        <family val="2"/>
      </rPr>
      <t>(A x B)</t>
    </r>
  </si>
  <si>
    <r>
      <rPr>
        <b/>
        <sz val="9"/>
        <color theme="1"/>
        <rFont val="Calibri"/>
        <family val="2"/>
      </rPr>
      <t>Total</t>
    </r>
  </si>
  <si>
    <r>
      <rPr>
        <sz val="9"/>
        <color theme="1"/>
        <rFont val="Calibri"/>
        <family val="2"/>
      </rPr>
      <t>c</t>
    </r>
  </si>
  <si>
    <r>
      <rPr>
        <b/>
        <sz val="9"/>
        <color theme="1"/>
        <rFont val="Calibri"/>
        <family val="2"/>
      </rPr>
      <t>(3 régimes)</t>
    </r>
  </si>
  <si>
    <r>
      <rPr>
        <sz val="9"/>
        <color theme="1"/>
        <rFont val="Calibri"/>
        <family val="2"/>
      </rPr>
      <t>coût augmentation/an</t>
    </r>
  </si>
  <si>
    <r>
      <rPr>
        <b/>
        <i/>
        <sz val="9"/>
        <color theme="1"/>
        <rFont val="Calibri"/>
        <family val="2"/>
      </rPr>
      <t>vitesse de croisière (2019)</t>
    </r>
  </si>
  <si>
    <r>
      <rPr>
        <sz val="9"/>
        <color theme="1"/>
        <rFont val="Calibri"/>
        <family val="2"/>
      </rPr>
      <t>Coût total (3 catég.)/ réparti sur 3 ans</t>
    </r>
  </si>
  <si>
    <r>
      <rPr>
        <b/>
        <i/>
        <sz val="9"/>
        <color theme="1"/>
        <rFont val="Calibri"/>
        <family val="2"/>
      </rPr>
      <t>budget (1</t>
    </r>
    <r>
      <rPr>
        <b/>
        <i/>
        <vertAlign val="superscript"/>
        <sz val="9"/>
        <color theme="1"/>
        <rFont val="Calibri"/>
      </rPr>
      <t>e</t>
    </r>
    <r>
      <rPr>
        <b/>
        <i/>
        <sz val="9"/>
        <color theme="1"/>
        <rFont val="Calibri"/>
        <family val="2"/>
      </rPr>
      <t xml:space="preserve"> année)</t>
    </r>
  </si>
  <si>
    <r>
      <rPr>
        <sz val="9"/>
        <color theme="1"/>
        <rFont val="Calibri"/>
        <family val="2"/>
      </rPr>
      <t>Coût total (net)/ réparti sur 3 ans</t>
    </r>
  </si>
  <si>
    <r>
      <rPr>
        <b/>
        <i/>
        <sz val="9"/>
        <color theme="1"/>
        <rFont val="Calibri"/>
        <family val="2"/>
      </rPr>
      <t>net (bureau du plan)</t>
    </r>
  </si>
  <si>
    <r>
      <rPr>
        <i/>
        <sz val="9"/>
        <color theme="1"/>
        <rFont val="Calibri"/>
        <family val="2"/>
      </rPr>
      <t>Note : nombre total de ménages concernés (3 régimes) :</t>
    </r>
  </si>
  <si>
    <r>
      <rPr>
        <i/>
        <sz val="9"/>
        <color theme="1"/>
        <rFont val="Calibri"/>
        <family val="2"/>
      </rPr>
      <t>(environ 480.000 personnes)</t>
    </r>
  </si>
  <si>
    <r>
      <rPr>
        <b/>
        <sz val="12"/>
        <color theme="1"/>
        <rFont val="Calibri"/>
        <family val="2"/>
      </rPr>
      <t>Équivalent</t>
    </r>
  </si>
  <si>
    <r>
      <rPr>
        <b/>
        <sz val="12"/>
        <color theme="1"/>
        <rFont val="Calibri"/>
        <family val="2"/>
      </rPr>
      <t>Revenu d’insertion</t>
    </r>
  </si>
  <si>
    <r>
      <rPr>
        <i/>
        <sz val="9"/>
        <color theme="1"/>
        <rFont val="Calibri"/>
        <family val="2"/>
      </rPr>
      <t>Isolé</t>
    </r>
  </si>
  <si>
    <r>
      <rPr>
        <i/>
        <sz val="9"/>
        <color theme="1"/>
        <rFont val="Calibri"/>
        <family val="2"/>
      </rPr>
      <t>Cohabitant</t>
    </r>
  </si>
  <si>
    <r>
      <rPr>
        <i/>
        <sz val="9"/>
        <color theme="1"/>
        <rFont val="Calibri"/>
        <family val="2"/>
      </rPr>
      <t>Charge de famille</t>
    </r>
  </si>
  <si>
    <r>
      <rPr>
        <i/>
        <sz val="9"/>
        <color theme="1"/>
        <rFont val="Calibri"/>
        <family val="2"/>
      </rPr>
      <t>Isolé</t>
    </r>
  </si>
  <si>
    <r>
      <rPr>
        <i/>
        <sz val="9"/>
        <color theme="1"/>
        <rFont val="Calibri"/>
        <family val="2"/>
      </rPr>
      <t>Cohabitant</t>
    </r>
  </si>
  <si>
    <r>
      <rPr>
        <i/>
        <sz val="9"/>
        <color theme="1"/>
        <rFont val="Calibri"/>
        <family val="2"/>
      </rPr>
      <t>Charge de famille</t>
    </r>
  </si>
  <si>
    <r>
      <rPr>
        <sz val="9"/>
        <color theme="1"/>
        <rFont val="Calibri"/>
        <family val="2"/>
      </rPr>
      <t>actuel</t>
    </r>
  </si>
  <si>
    <r>
      <rPr>
        <sz val="9"/>
        <color theme="1"/>
        <rFont val="Calibri"/>
        <family val="2"/>
      </rPr>
      <t>1 mois</t>
    </r>
  </si>
  <si>
    <r>
      <rPr>
        <b/>
        <sz val="9"/>
        <color theme="1"/>
        <rFont val="Calibri"/>
        <family val="2"/>
      </rPr>
      <t>Sous-tot</t>
    </r>
  </si>
  <si>
    <r>
      <rPr>
        <b/>
        <sz val="12"/>
        <color theme="1"/>
        <rFont val="Calibri"/>
        <family val="2"/>
      </rPr>
      <t>Régime ARR</t>
    </r>
  </si>
  <si>
    <r>
      <rPr>
        <b/>
        <sz val="12"/>
        <color theme="1"/>
        <rFont val="Calibri"/>
        <family val="2"/>
      </rPr>
      <t xml:space="preserve">GRAPA </t>
    </r>
  </si>
  <si>
    <r>
      <rPr>
        <sz val="9"/>
        <color theme="1"/>
        <rFont val="Calibri"/>
        <family val="2"/>
      </rPr>
      <t>1 mois</t>
    </r>
  </si>
  <si>
    <r>
      <rPr>
        <sz val="9"/>
        <color theme="1"/>
        <rFont val="Calibri"/>
        <family val="2"/>
      </rPr>
      <t>Sous-tot</t>
    </r>
  </si>
  <si>
    <r>
      <rPr>
        <sz val="9"/>
        <color theme="1"/>
        <rFont val="Calibri"/>
        <family val="2"/>
      </rPr>
      <t>TOTAL</t>
    </r>
  </si>
  <si>
    <t>RIS</t>
  </si>
  <si>
    <t>montants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</si>
</sst>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8"/>
      <color theme="1"/>
      <name val="Calibri"/>
      <family val="2"/>
    </font>
    <font>
      <b/>
      <i/>
      <sz val="9"/>
      <color theme="1"/>
      <name val="Calibri"/>
      <family val="2"/>
    </font>
    <font>
      <b/>
      <i/>
      <vertAlign val="superscript"/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5" fillId="0" borderId="0" xfId="0" applyNumberFormat="1" applyFont="1"/>
    <xf numFmtId="4" fontId="5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center"/>
    </xf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3" fontId="2" fillId="0" borderId="9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" fillId="2" borderId="2" xfId="0" applyNumberFormat="1" applyFont="1" applyFill="1" applyBorder="1"/>
    <xf numFmtId="3" fontId="1" fillId="2" borderId="1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0" fontId="3" fillId="0" borderId="0" xfId="0" applyFont="1"/>
    <xf numFmtId="3" fontId="8" fillId="2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workbookViewId="0"/>
  </sheetViews>
  <sheetFormatPr defaultColWidth="8.85546875" defaultRowHeight="15" x14ac:dyDescent="0.25"/>
  <cols>
    <col min="1" max="1" width="31.85546875" customWidth="1"/>
    <col min="2" max="2" width="7.140625" customWidth="1"/>
    <col min="3" max="3" width="10" customWidth="1"/>
    <col min="4" max="4" width="11.7109375" customWidth="1"/>
    <col min="5" max="5" width="10.85546875" customWidth="1"/>
    <col min="6" max="6" width="11.42578125" customWidth="1"/>
    <col min="7" max="7" width="11.5703125" customWidth="1"/>
    <col min="8" max="8" width="10.42578125" customWidth="1"/>
    <col min="9" max="9" width="16" customWidth="1"/>
    <col min="10" max="10" width="9.5703125" bestFit="1" customWidth="1"/>
  </cols>
  <sheetData>
    <row r="1" spans="1:14" ht="15.75" x14ac:dyDescent="0.25">
      <c r="A1" s="34" t="s">
        <v>0</v>
      </c>
      <c r="B1" s="35"/>
      <c r="C1" s="35"/>
      <c r="D1" s="35"/>
      <c r="E1" s="35"/>
    </row>
    <row r="2" spans="1:14" ht="15.75" x14ac:dyDescent="0.25">
      <c r="A2" s="1"/>
      <c r="B2" s="1"/>
      <c r="C2" s="1"/>
      <c r="D2" s="1"/>
      <c r="E2" s="1"/>
      <c r="F2" s="39" t="s">
        <v>1</v>
      </c>
      <c r="G2" s="1"/>
      <c r="H2" s="1"/>
      <c r="I2" s="1"/>
      <c r="J2" s="1"/>
      <c r="K2" s="1"/>
      <c r="L2" s="1"/>
      <c r="M2" s="1"/>
    </row>
    <row r="3" spans="1:14" ht="15.75" x14ac:dyDescent="0.25">
      <c r="A3" s="38" t="s">
        <v>2</v>
      </c>
      <c r="B3" s="4"/>
      <c r="C3" s="13" t="s">
        <v>3</v>
      </c>
      <c r="D3" s="13" t="s">
        <v>4</v>
      </c>
      <c r="E3" s="13" t="s">
        <v>5</v>
      </c>
      <c r="F3" s="53" t="s">
        <v>64</v>
      </c>
      <c r="G3" s="37" t="s">
        <v>6</v>
      </c>
      <c r="H3" s="19" t="s">
        <v>7</v>
      </c>
      <c r="I3" s="18" t="s">
        <v>8</v>
      </c>
      <c r="J3" s="4"/>
      <c r="K3" s="22"/>
      <c r="L3" s="22"/>
      <c r="M3" s="22"/>
      <c r="N3" s="22"/>
    </row>
    <row r="4" spans="1:14" x14ac:dyDescent="0.25">
      <c r="A4" s="3" t="s">
        <v>9</v>
      </c>
      <c r="B4" s="4"/>
      <c r="C4" s="4">
        <v>850</v>
      </c>
      <c r="D4" s="14">
        <v>567</v>
      </c>
      <c r="E4" s="4">
        <v>1134</v>
      </c>
      <c r="F4" s="4"/>
      <c r="G4" s="4">
        <v>851</v>
      </c>
      <c r="H4" s="14">
        <v>567</v>
      </c>
      <c r="I4" s="4">
        <v>1134</v>
      </c>
      <c r="J4" s="4"/>
      <c r="K4" s="22"/>
      <c r="L4" s="22"/>
      <c r="M4" s="22"/>
      <c r="N4" s="22"/>
    </row>
    <row r="5" spans="1:14" x14ac:dyDescent="0.25">
      <c r="A5" s="3" t="s">
        <v>10</v>
      </c>
      <c r="B5" s="4" t="s">
        <v>11</v>
      </c>
      <c r="C5" s="5">
        <v>240</v>
      </c>
      <c r="D5" s="15">
        <v>180</v>
      </c>
      <c r="E5" s="5">
        <v>240</v>
      </c>
      <c r="F5" s="4"/>
      <c r="G5" s="5">
        <v>240</v>
      </c>
      <c r="H5" s="15">
        <v>180</v>
      </c>
      <c r="I5" s="5">
        <v>240</v>
      </c>
      <c r="J5" s="4"/>
      <c r="K5" s="22"/>
      <c r="L5" s="22"/>
      <c r="M5" s="22"/>
      <c r="N5" s="22"/>
    </row>
    <row r="6" spans="1:14" x14ac:dyDescent="0.25">
      <c r="A6" s="3" t="s">
        <v>12</v>
      </c>
      <c r="B6" s="4"/>
      <c r="C6" s="4">
        <f>SUM(C4:C5)</f>
        <v>1090</v>
      </c>
      <c r="D6" s="16">
        <f t="shared" ref="D6:E6" si="0">SUM(D4:D5)</f>
        <v>747</v>
      </c>
      <c r="E6" s="4">
        <f t="shared" si="0"/>
        <v>1374</v>
      </c>
      <c r="F6" s="4"/>
      <c r="G6" s="4">
        <f>SUM(G4:G5)</f>
        <v>1091</v>
      </c>
      <c r="H6" s="16">
        <f t="shared" ref="H6" si="1">SUM(H4:H5)</f>
        <v>747</v>
      </c>
      <c r="I6" s="4">
        <f t="shared" ref="I6" si="2">SUM(I4:I5)</f>
        <v>1374</v>
      </c>
      <c r="J6" s="4"/>
      <c r="K6" s="22"/>
      <c r="L6" s="22"/>
      <c r="M6" s="22"/>
      <c r="N6" s="22"/>
    </row>
    <row r="7" spans="1:14" x14ac:dyDescent="0.25">
      <c r="A7" s="3" t="s">
        <v>13</v>
      </c>
      <c r="B7" s="4">
        <v>3</v>
      </c>
      <c r="C7" s="6">
        <f>C5/$B$7</f>
        <v>80</v>
      </c>
      <c r="D7" s="17">
        <f t="shared" ref="D7:E7" si="3">D5/$B$7</f>
        <v>60</v>
      </c>
      <c r="E7" s="6">
        <f t="shared" si="3"/>
        <v>80</v>
      </c>
      <c r="F7" s="4"/>
      <c r="G7" s="6">
        <f>G5/$B$7</f>
        <v>80</v>
      </c>
      <c r="H7" s="17">
        <f t="shared" ref="H7:I7" si="4">H5/$B$7</f>
        <v>60</v>
      </c>
      <c r="I7" s="6">
        <f t="shared" si="4"/>
        <v>80</v>
      </c>
      <c r="J7" s="4"/>
      <c r="K7" s="22"/>
      <c r="L7" s="22"/>
      <c r="M7" s="22"/>
      <c r="N7" s="22"/>
    </row>
    <row r="8" spans="1:14" x14ac:dyDescent="0.25">
      <c r="A8" s="3"/>
      <c r="B8" s="4"/>
      <c r="C8" s="4"/>
      <c r="D8" s="16"/>
      <c r="E8" s="4"/>
      <c r="F8" s="4"/>
      <c r="G8" s="4"/>
      <c r="H8" s="16"/>
      <c r="I8" s="4"/>
      <c r="J8" s="4"/>
      <c r="K8" s="43"/>
      <c r="L8" s="22"/>
      <c r="M8" s="22"/>
      <c r="N8" s="22"/>
    </row>
    <row r="9" spans="1:14" x14ac:dyDescent="0.25">
      <c r="A9" s="3" t="s">
        <v>14</v>
      </c>
      <c r="B9" s="4" t="s">
        <v>15</v>
      </c>
      <c r="C9" s="4">
        <v>44517</v>
      </c>
      <c r="D9" s="16">
        <v>35561</v>
      </c>
      <c r="E9" s="4">
        <v>35058</v>
      </c>
      <c r="F9" s="4"/>
      <c r="G9" s="4">
        <v>7650</v>
      </c>
      <c r="H9" s="16">
        <v>4590</v>
      </c>
      <c r="I9" s="4">
        <v>4760</v>
      </c>
      <c r="J9" s="4"/>
      <c r="K9" s="22"/>
      <c r="L9" s="22"/>
      <c r="M9" s="22"/>
      <c r="N9" s="22"/>
    </row>
    <row r="10" spans="1:14" x14ac:dyDescent="0.25">
      <c r="A10" s="3" t="s">
        <v>16</v>
      </c>
      <c r="B10" s="4" t="s">
        <v>17</v>
      </c>
      <c r="C10" s="4">
        <f>C5*C9</f>
        <v>10684080</v>
      </c>
      <c r="D10" s="16">
        <f t="shared" ref="D10:E10" si="5">D5*D9</f>
        <v>6400980</v>
      </c>
      <c r="E10" s="4">
        <f t="shared" si="5"/>
        <v>8413920</v>
      </c>
      <c r="F10" s="4"/>
      <c r="G10" s="4">
        <f>G5*G9</f>
        <v>1836000</v>
      </c>
      <c r="H10" s="16">
        <f t="shared" ref="H10:I10" si="6">H5*H9</f>
        <v>826200</v>
      </c>
      <c r="I10" s="4">
        <f t="shared" si="6"/>
        <v>1142400</v>
      </c>
      <c r="J10" s="4"/>
      <c r="K10" s="22"/>
      <c r="L10" s="22"/>
      <c r="M10" s="22"/>
      <c r="N10" s="22"/>
    </row>
    <row r="11" spans="1:14" x14ac:dyDescent="0.25">
      <c r="A11" s="3" t="s">
        <v>18</v>
      </c>
      <c r="B11" s="4">
        <v>12</v>
      </c>
      <c r="C11" s="4">
        <f>C10*$B$11</f>
        <v>128208960</v>
      </c>
      <c r="D11" s="16">
        <f t="shared" ref="D11:E11" si="7">D10*$B$11</f>
        <v>76811760</v>
      </c>
      <c r="E11" s="4">
        <f t="shared" si="7"/>
        <v>100967040</v>
      </c>
      <c r="F11" s="4"/>
      <c r="G11" s="4">
        <f>G10*$B$11</f>
        <v>22032000</v>
      </c>
      <c r="H11" s="16">
        <f t="shared" ref="H11:I11" si="8">H10*$B$11</f>
        <v>9914400</v>
      </c>
      <c r="I11" s="4">
        <f t="shared" si="8"/>
        <v>13708800</v>
      </c>
      <c r="J11" s="5" t="s">
        <v>19</v>
      </c>
      <c r="K11" s="22"/>
      <c r="L11" s="22"/>
      <c r="M11" s="44"/>
      <c r="N11" s="35"/>
    </row>
    <row r="12" spans="1:14" x14ac:dyDescent="0.25">
      <c r="A12" s="3" t="s">
        <v>20</v>
      </c>
      <c r="B12" s="4"/>
      <c r="C12" s="4">
        <f>SUM(C11:E11)</f>
        <v>305987760</v>
      </c>
      <c r="D12" s="16"/>
      <c r="E12" s="4"/>
      <c r="F12" s="4"/>
      <c r="G12" s="4">
        <f>SUM(G11:I11)</f>
        <v>45655200</v>
      </c>
      <c r="H12" s="16"/>
      <c r="I12" s="4"/>
      <c r="J12" s="22">
        <f>C12+G12</f>
        <v>351642960</v>
      </c>
      <c r="K12" s="22"/>
      <c r="L12" s="10"/>
      <c r="M12" s="44"/>
      <c r="N12" s="35"/>
    </row>
    <row r="13" spans="1:14" x14ac:dyDescent="0.25">
      <c r="A13" s="3" t="s">
        <v>21</v>
      </c>
      <c r="B13" s="4">
        <v>3</v>
      </c>
      <c r="C13" s="4">
        <f>C12/B13</f>
        <v>101995920</v>
      </c>
      <c r="D13" s="16"/>
      <c r="E13" s="4"/>
      <c r="F13" s="4"/>
      <c r="G13" s="4">
        <f>G12/B13</f>
        <v>15218400</v>
      </c>
      <c r="H13" s="16"/>
      <c r="I13" s="4"/>
      <c r="J13" s="22">
        <f>C13+G13</f>
        <v>117214320</v>
      </c>
      <c r="K13" s="22"/>
      <c r="L13" s="22"/>
      <c r="M13" s="44"/>
      <c r="N13" s="35"/>
    </row>
    <row r="14" spans="1:14" x14ac:dyDescent="0.25">
      <c r="A14" s="3" t="s">
        <v>22</v>
      </c>
      <c r="B14" s="8">
        <v>0.7</v>
      </c>
      <c r="C14" s="4">
        <f>C13*B14</f>
        <v>71397144</v>
      </c>
      <c r="D14" s="16"/>
      <c r="E14" s="4"/>
      <c r="F14" s="4"/>
      <c r="G14" s="4">
        <f>G13*B14</f>
        <v>10652880</v>
      </c>
      <c r="H14" s="16"/>
      <c r="I14" s="4"/>
      <c r="J14" s="4">
        <f>J13*B14</f>
        <v>82050024</v>
      </c>
      <c r="K14" s="22"/>
      <c r="L14" s="22"/>
      <c r="M14" s="44"/>
      <c r="N14" s="35"/>
    </row>
    <row r="15" spans="1:14" x14ac:dyDescent="0.25">
      <c r="A15" s="11"/>
      <c r="B15" s="4"/>
      <c r="C15" s="4"/>
      <c r="D15" s="16"/>
      <c r="E15" s="4"/>
      <c r="F15" s="4"/>
      <c r="G15" s="4"/>
      <c r="H15" s="16"/>
      <c r="I15" s="4"/>
      <c r="J15" s="4"/>
      <c r="K15" s="22"/>
      <c r="L15" s="22"/>
      <c r="M15" s="44"/>
      <c r="N15" s="35"/>
    </row>
    <row r="16" spans="1:14" x14ac:dyDescent="0.25">
      <c r="A16" s="20" t="s">
        <v>23</v>
      </c>
      <c r="B16" s="12"/>
      <c r="C16" s="12"/>
      <c r="D16" s="16"/>
      <c r="E16" s="4"/>
      <c r="F16" s="4"/>
      <c r="G16" s="4"/>
      <c r="H16" s="16"/>
      <c r="I16" s="4"/>
      <c r="J16" s="4"/>
      <c r="K16" s="22"/>
      <c r="L16" s="22"/>
      <c r="M16" s="44"/>
      <c r="N16" s="35"/>
    </row>
    <row r="17" spans="1:14" x14ac:dyDescent="0.25">
      <c r="A17" s="20" t="s">
        <v>24</v>
      </c>
      <c r="B17" s="21">
        <v>0.87</v>
      </c>
      <c r="C17" s="12">
        <f>C12*B17</f>
        <v>266209351.19999999</v>
      </c>
      <c r="D17" s="16"/>
      <c r="E17" s="4"/>
      <c r="F17" s="4"/>
      <c r="G17" s="4"/>
      <c r="H17" s="16"/>
      <c r="I17" s="4"/>
      <c r="J17" s="4"/>
      <c r="K17" s="22"/>
      <c r="L17" s="22"/>
      <c r="M17" s="44"/>
      <c r="N17" s="35"/>
    </row>
    <row r="18" spans="1:14" x14ac:dyDescent="0.25">
      <c r="A18" s="24"/>
      <c r="B18" s="25">
        <v>3</v>
      </c>
      <c r="C18" s="25">
        <f>C17/B18</f>
        <v>88736450.399999991</v>
      </c>
      <c r="D18" s="26"/>
      <c r="E18" s="27"/>
      <c r="F18" s="27"/>
      <c r="G18" s="27"/>
      <c r="H18" s="26"/>
      <c r="I18" s="27"/>
      <c r="J18" s="27"/>
      <c r="K18" s="22"/>
      <c r="L18" s="22"/>
      <c r="M18" s="44"/>
      <c r="N18" s="35"/>
    </row>
    <row r="19" spans="1:14" ht="15.75" x14ac:dyDescent="0.25">
      <c r="A19" s="38" t="s">
        <v>25</v>
      </c>
      <c r="B19" s="4"/>
      <c r="D19" s="16"/>
      <c r="E19" s="4"/>
      <c r="F19" s="40" t="s">
        <v>26</v>
      </c>
      <c r="G19" s="22"/>
      <c r="H19" s="14"/>
      <c r="I19" s="22"/>
      <c r="J19" s="22"/>
      <c r="K19" s="22"/>
      <c r="L19" s="22"/>
      <c r="M19" s="44"/>
      <c r="N19" s="35"/>
    </row>
    <row r="20" spans="1:14" x14ac:dyDescent="0.25">
      <c r="A20" s="28" t="s">
        <v>27</v>
      </c>
      <c r="B20" s="8"/>
      <c r="C20" s="4"/>
      <c r="D20" s="16"/>
      <c r="E20" s="4"/>
      <c r="F20" s="23"/>
      <c r="G20" s="22"/>
      <c r="H20" s="16"/>
      <c r="I20" s="22"/>
      <c r="J20" s="22"/>
      <c r="K20" s="22"/>
      <c r="L20" s="22"/>
      <c r="M20" s="44"/>
      <c r="N20" s="35"/>
    </row>
    <row r="21" spans="1:14" x14ac:dyDescent="0.25">
      <c r="A21" s="3" t="s">
        <v>28</v>
      </c>
      <c r="B21" s="4"/>
      <c r="C21" s="4">
        <v>834</v>
      </c>
      <c r="D21" s="16">
        <v>556</v>
      </c>
      <c r="E21" s="4">
        <v>1112</v>
      </c>
      <c r="F21" s="22"/>
      <c r="G21" s="22">
        <v>1032</v>
      </c>
      <c r="H21" s="16">
        <v>688</v>
      </c>
      <c r="I21" s="22"/>
      <c r="J21" s="22"/>
      <c r="K21" s="22"/>
      <c r="L21" s="22"/>
      <c r="M21" s="44"/>
      <c r="N21" s="35"/>
    </row>
    <row r="22" spans="1:14" x14ac:dyDescent="0.25">
      <c r="A22" s="9" t="s">
        <v>29</v>
      </c>
      <c r="B22" s="4" t="s">
        <v>30</v>
      </c>
      <c r="C22" s="5">
        <f>C23-C21</f>
        <v>256</v>
      </c>
      <c r="D22" s="15">
        <f t="shared" ref="D22:E22" si="9">D23-D21</f>
        <v>191</v>
      </c>
      <c r="E22" s="5">
        <f t="shared" si="9"/>
        <v>262</v>
      </c>
      <c r="F22" s="22"/>
      <c r="G22" s="5">
        <v>60</v>
      </c>
      <c r="H22" s="15">
        <v>0</v>
      </c>
      <c r="I22" s="10"/>
      <c r="J22" s="22"/>
      <c r="K22" s="22"/>
      <c r="L22" s="22"/>
      <c r="M22" s="22"/>
      <c r="N22" s="35"/>
    </row>
    <row r="23" spans="1:14" x14ac:dyDescent="0.25">
      <c r="A23" s="3" t="s">
        <v>31</v>
      </c>
      <c r="B23" s="4"/>
      <c r="C23" s="4">
        <f>C6</f>
        <v>1090</v>
      </c>
      <c r="D23" s="16">
        <f>D6</f>
        <v>747</v>
      </c>
      <c r="E23" s="4">
        <f>E6</f>
        <v>1374</v>
      </c>
      <c r="F23" s="22"/>
      <c r="G23" s="22">
        <f>SUM(G21:G22)</f>
        <v>1092</v>
      </c>
      <c r="H23" s="14">
        <f>SUM(H21:H22)</f>
        <v>688</v>
      </c>
      <c r="I23" s="22"/>
      <c r="J23" s="22"/>
      <c r="K23" s="22"/>
      <c r="L23" s="22"/>
      <c r="M23" s="22"/>
      <c r="N23" s="35"/>
    </row>
    <row r="24" spans="1:14" x14ac:dyDescent="0.25">
      <c r="A24" s="9" t="s">
        <v>32</v>
      </c>
      <c r="B24" s="4">
        <v>3</v>
      </c>
      <c r="C24" s="6">
        <f>C22/$B$24</f>
        <v>85.333333333333329</v>
      </c>
      <c r="D24" s="17">
        <f t="shared" ref="D24:E24" si="10">D22/$B$24</f>
        <v>63.666666666666664</v>
      </c>
      <c r="E24" s="6">
        <f t="shared" si="10"/>
        <v>87.333333333333329</v>
      </c>
      <c r="F24" s="22"/>
      <c r="G24" s="10">
        <f>G22/$B$24</f>
        <v>20</v>
      </c>
      <c r="H24" s="17">
        <f>H22/$B$24</f>
        <v>0</v>
      </c>
      <c r="I24" s="22"/>
      <c r="J24" s="22"/>
      <c r="K24" s="43"/>
      <c r="L24" s="22"/>
      <c r="M24" s="22"/>
      <c r="N24" s="35"/>
    </row>
    <row r="25" spans="1:14" x14ac:dyDescent="0.25">
      <c r="A25" s="3"/>
      <c r="B25" s="4"/>
      <c r="C25" s="4"/>
      <c r="D25" s="16"/>
      <c r="E25" s="4"/>
      <c r="F25" s="22"/>
      <c r="G25" s="22"/>
      <c r="H25" s="16"/>
      <c r="I25" s="22"/>
      <c r="J25" s="22"/>
      <c r="K25" s="22"/>
      <c r="L25" s="22"/>
      <c r="M25" s="22"/>
      <c r="N25" s="35"/>
    </row>
    <row r="26" spans="1:14" x14ac:dyDescent="0.25">
      <c r="A26" s="3" t="s">
        <v>33</v>
      </c>
      <c r="B26" s="4" t="s">
        <v>34</v>
      </c>
      <c r="C26" s="4">
        <v>48512</v>
      </c>
      <c r="D26" s="16">
        <v>29580</v>
      </c>
      <c r="E26" s="4">
        <v>28578</v>
      </c>
      <c r="F26" s="22"/>
      <c r="G26" s="22">
        <v>75079</v>
      </c>
      <c r="H26" s="16">
        <v>30435</v>
      </c>
      <c r="I26" s="22"/>
      <c r="J26" s="22"/>
      <c r="K26" s="22"/>
      <c r="L26" s="22"/>
      <c r="M26" s="22"/>
      <c r="N26" s="35"/>
    </row>
    <row r="27" spans="1:14" x14ac:dyDescent="0.25">
      <c r="A27" s="3" t="s">
        <v>35</v>
      </c>
      <c r="B27" s="4" t="s">
        <v>36</v>
      </c>
      <c r="C27" s="4">
        <f>C26*C22</f>
        <v>12419072</v>
      </c>
      <c r="D27" s="16">
        <f t="shared" ref="D27:E27" si="11">D26*D22</f>
        <v>5649780</v>
      </c>
      <c r="E27" s="4">
        <f t="shared" si="11"/>
        <v>7487436</v>
      </c>
      <c r="F27" s="22"/>
      <c r="G27" s="22">
        <f>G26*G22</f>
        <v>4504740</v>
      </c>
      <c r="H27" s="16">
        <f>H26*H22</f>
        <v>0</v>
      </c>
      <c r="I27" s="22"/>
      <c r="J27" s="42" t="s">
        <v>37</v>
      </c>
      <c r="K27" s="22"/>
      <c r="L27" s="10"/>
      <c r="M27" s="44"/>
      <c r="N27" s="35"/>
    </row>
    <row r="28" spans="1:14" x14ac:dyDescent="0.25">
      <c r="A28" s="3" t="s">
        <v>38</v>
      </c>
      <c r="B28" s="4">
        <v>12</v>
      </c>
      <c r="C28" s="4">
        <f>C27*$B$28</f>
        <v>149028864</v>
      </c>
      <c r="D28" s="16">
        <f t="shared" ref="D28:E28" si="12">D27*$B$28</f>
        <v>67797360</v>
      </c>
      <c r="E28" s="4">
        <f t="shared" si="12"/>
        <v>89849232</v>
      </c>
      <c r="F28" s="22"/>
      <c r="G28" s="22">
        <f>G27*$B$28</f>
        <v>54056880</v>
      </c>
      <c r="H28" s="16">
        <f>H27*$B$28</f>
        <v>0</v>
      </c>
      <c r="I28" s="22"/>
      <c r="J28" s="10" t="s">
        <v>39</v>
      </c>
      <c r="K28" s="22"/>
      <c r="L28" s="22"/>
      <c r="M28" s="44"/>
      <c r="N28" s="35"/>
    </row>
    <row r="29" spans="1:14" x14ac:dyDescent="0.25">
      <c r="A29" s="3" t="s">
        <v>40</v>
      </c>
      <c r="B29" s="4"/>
      <c r="C29" s="36">
        <f>SUM(C28:E28)</f>
        <v>306675456</v>
      </c>
      <c r="D29" s="16"/>
      <c r="E29" s="4"/>
      <c r="F29" s="22"/>
      <c r="G29" s="27">
        <f>SUM(G28:H28)</f>
        <v>54056880</v>
      </c>
      <c r="H29" s="16"/>
      <c r="I29" s="29" t="s">
        <v>41</v>
      </c>
      <c r="J29" s="22">
        <f>J12+C29+G29</f>
        <v>712375296</v>
      </c>
      <c r="K29" s="22"/>
      <c r="L29" s="10"/>
      <c r="M29" s="44"/>
      <c r="N29" s="35"/>
    </row>
    <row r="30" spans="1:14" x14ac:dyDescent="0.25">
      <c r="A30" s="3" t="s">
        <v>42</v>
      </c>
      <c r="B30" s="4">
        <v>3</v>
      </c>
      <c r="C30" s="4">
        <f>C29/B30</f>
        <v>102225152</v>
      </c>
      <c r="D30" s="16"/>
      <c r="E30" s="4"/>
      <c r="F30" s="22"/>
      <c r="G30" s="22">
        <f>G29/B30</f>
        <v>18018960</v>
      </c>
      <c r="H30" s="16"/>
      <c r="I30" s="29" t="s">
        <v>43</v>
      </c>
      <c r="J30" s="10">
        <f>J29/B30</f>
        <v>237458432</v>
      </c>
      <c r="K30" s="22"/>
      <c r="L30" s="22"/>
      <c r="M30" s="44"/>
      <c r="N30" s="35"/>
    </row>
    <row r="31" spans="1:14" x14ac:dyDescent="0.25">
      <c r="A31" s="3" t="s">
        <v>44</v>
      </c>
      <c r="B31" s="8">
        <v>0.7</v>
      </c>
      <c r="C31" s="4">
        <f>C30*B31</f>
        <v>71557606.399999991</v>
      </c>
      <c r="D31" s="16"/>
      <c r="E31" s="4"/>
      <c r="F31" s="22"/>
      <c r="G31" s="22">
        <f>G30*B31</f>
        <v>12613272</v>
      </c>
      <c r="H31" s="16"/>
      <c r="I31" s="29" t="s">
        <v>45</v>
      </c>
      <c r="J31" s="22">
        <f>J30*B31</f>
        <v>166220902.39999998</v>
      </c>
      <c r="K31" s="22"/>
      <c r="L31" s="22"/>
      <c r="M31" s="44"/>
      <c r="N31" s="35"/>
    </row>
    <row r="32" spans="1:14" x14ac:dyDescent="0.25">
      <c r="A32" s="30"/>
      <c r="B32" s="31"/>
      <c r="C32" s="31"/>
      <c r="D32" s="32"/>
      <c r="E32" s="31"/>
      <c r="F32" s="31"/>
      <c r="G32" s="31"/>
      <c r="H32" s="32"/>
      <c r="I32" s="41"/>
      <c r="J32" s="31"/>
      <c r="K32" s="22"/>
      <c r="L32" s="22"/>
      <c r="M32" s="44"/>
      <c r="N32" s="35"/>
    </row>
    <row r="33" spans="1:14" x14ac:dyDescent="0.25">
      <c r="A33" s="11" t="s">
        <v>46</v>
      </c>
      <c r="B33" s="33"/>
      <c r="C33" s="33">
        <v>314000</v>
      </c>
      <c r="D33" s="28" t="s">
        <v>47</v>
      </c>
      <c r="E33" s="4"/>
      <c r="F33" s="4"/>
      <c r="G33" s="4"/>
      <c r="H33" s="4"/>
      <c r="I33" s="4"/>
      <c r="J33" s="4"/>
      <c r="K33" s="22"/>
      <c r="L33" s="45"/>
      <c r="M33" s="44"/>
      <c r="N33" s="35"/>
    </row>
    <row r="34" spans="1:14" ht="15.75" x14ac:dyDescent="0.25">
      <c r="A34" s="3"/>
      <c r="B34" s="4"/>
      <c r="C34" s="4"/>
      <c r="D34" s="4"/>
      <c r="E34" s="4"/>
      <c r="F34" s="39" t="s">
        <v>48</v>
      </c>
      <c r="G34" s="1"/>
      <c r="H34" s="1"/>
      <c r="I34" s="1"/>
      <c r="J34" s="4"/>
      <c r="K34" s="4"/>
      <c r="L34" s="4"/>
      <c r="M34" s="1"/>
    </row>
    <row r="35" spans="1:14" ht="15.75" x14ac:dyDescent="0.25">
      <c r="A35" s="38" t="s">
        <v>49</v>
      </c>
      <c r="B35" s="4"/>
      <c r="C35" s="13" t="s">
        <v>50</v>
      </c>
      <c r="D35" s="13" t="s">
        <v>51</v>
      </c>
      <c r="E35" s="13" t="s">
        <v>52</v>
      </c>
      <c r="F35" s="53" t="s">
        <v>64</v>
      </c>
      <c r="G35" s="37" t="s">
        <v>53</v>
      </c>
      <c r="H35" s="19" t="s">
        <v>54</v>
      </c>
      <c r="I35" s="18" t="s">
        <v>55</v>
      </c>
      <c r="J35" s="4"/>
      <c r="K35" s="4"/>
      <c r="L35" s="4"/>
      <c r="M35" s="1"/>
    </row>
    <row r="36" spans="1:14" x14ac:dyDescent="0.25">
      <c r="A36" s="3" t="s">
        <v>56</v>
      </c>
      <c r="B36" s="4"/>
      <c r="C36" s="4">
        <v>850</v>
      </c>
      <c r="D36" s="14">
        <v>567</v>
      </c>
      <c r="E36" s="4">
        <v>1134</v>
      </c>
      <c r="F36" s="4"/>
      <c r="G36" s="4">
        <v>850</v>
      </c>
      <c r="H36" s="14">
        <v>567</v>
      </c>
      <c r="I36" s="4">
        <v>1134</v>
      </c>
      <c r="J36" s="2"/>
      <c r="K36" s="2"/>
      <c r="L36" s="2"/>
    </row>
    <row r="37" spans="1:14" x14ac:dyDescent="0.25">
      <c r="A37" s="1">
        <v>0.02</v>
      </c>
      <c r="B37" s="1"/>
      <c r="C37" s="47">
        <f>C36*$A$37</f>
        <v>17</v>
      </c>
      <c r="D37" s="47">
        <f t="shared" ref="D37:I37" si="13">D36*$A$37</f>
        <v>11.34</v>
      </c>
      <c r="E37" s="47">
        <f t="shared" si="13"/>
        <v>22.68</v>
      </c>
      <c r="F37" s="47"/>
      <c r="G37" s="47">
        <f t="shared" si="13"/>
        <v>17</v>
      </c>
      <c r="H37" s="47">
        <f t="shared" si="13"/>
        <v>11.34</v>
      </c>
      <c r="I37" s="47">
        <f t="shared" si="13"/>
        <v>22.68</v>
      </c>
      <c r="J37" s="48"/>
    </row>
    <row r="38" spans="1:14" x14ac:dyDescent="0.25">
      <c r="A38" s="54" t="s">
        <v>65</v>
      </c>
      <c r="B38" s="1"/>
      <c r="C38" s="27">
        <v>44517</v>
      </c>
      <c r="D38" s="26">
        <v>35561</v>
      </c>
      <c r="E38" s="27">
        <v>35058</v>
      </c>
      <c r="F38" s="47"/>
      <c r="G38" s="27">
        <v>7650</v>
      </c>
      <c r="H38" s="26">
        <v>4590</v>
      </c>
      <c r="I38" s="27">
        <v>4760</v>
      </c>
      <c r="J38" s="48"/>
    </row>
    <row r="39" spans="1:14" x14ac:dyDescent="0.25">
      <c r="A39" s="49" t="s">
        <v>57</v>
      </c>
      <c r="B39" s="1"/>
      <c r="C39" s="4">
        <f>C38*C37</f>
        <v>756789</v>
      </c>
      <c r="D39" s="4">
        <f t="shared" ref="D39:I39" si="14">D38*D37</f>
        <v>403261.74</v>
      </c>
      <c r="E39" s="4">
        <f t="shared" si="14"/>
        <v>795115.44</v>
      </c>
      <c r="F39" s="4"/>
      <c r="G39" s="4">
        <f t="shared" si="14"/>
        <v>130050</v>
      </c>
      <c r="H39" s="4">
        <f t="shared" si="14"/>
        <v>52050.6</v>
      </c>
      <c r="I39" s="4">
        <f t="shared" si="14"/>
        <v>107956.8</v>
      </c>
      <c r="J39" s="50"/>
    </row>
    <row r="40" spans="1:14" x14ac:dyDescent="0.25">
      <c r="A40" s="1">
        <v>12</v>
      </c>
      <c r="B40" s="1"/>
      <c r="C40" s="4">
        <f>C39*$A$40</f>
        <v>9081468</v>
      </c>
      <c r="D40" s="4">
        <f t="shared" ref="D40:I40" si="15">D39*$A$40</f>
        <v>4839140.88</v>
      </c>
      <c r="E40" s="4">
        <f t="shared" si="15"/>
        <v>9541385.2799999993</v>
      </c>
      <c r="F40" s="4"/>
      <c r="G40" s="4">
        <f t="shared" si="15"/>
        <v>1560600</v>
      </c>
      <c r="H40" s="4">
        <f t="shared" si="15"/>
        <v>624607.19999999995</v>
      </c>
      <c r="I40" s="4">
        <f t="shared" si="15"/>
        <v>1295481.6000000001</v>
      </c>
      <c r="J40" s="50"/>
    </row>
    <row r="41" spans="1:14" x14ac:dyDescent="0.25">
      <c r="A41" s="1"/>
      <c r="B41" s="1"/>
      <c r="C41" s="4"/>
      <c r="D41" s="4"/>
      <c r="E41" s="4"/>
      <c r="F41" s="4"/>
      <c r="G41" s="4"/>
      <c r="H41" s="4"/>
      <c r="I41" s="4"/>
      <c r="J41" s="50"/>
    </row>
    <row r="42" spans="1:14" x14ac:dyDescent="0.25">
      <c r="A42" s="1"/>
      <c r="B42" s="52" t="s">
        <v>58</v>
      </c>
      <c r="C42" s="6">
        <f>SUM(C40:I40)</f>
        <v>26942682.959999997</v>
      </c>
      <c r="D42" s="4"/>
      <c r="E42" s="4"/>
      <c r="F42" s="4"/>
      <c r="G42" s="4"/>
      <c r="H42" s="4"/>
      <c r="I42" s="4"/>
      <c r="J42" s="50"/>
    </row>
    <row r="43" spans="1:14" x14ac:dyDescent="0.25">
      <c r="A43" s="1"/>
      <c r="B43" s="1"/>
      <c r="C43" s="4"/>
      <c r="D43" s="4"/>
      <c r="E43" s="4"/>
      <c r="F43" s="4"/>
      <c r="G43" s="4"/>
      <c r="H43" s="4"/>
      <c r="I43" s="4"/>
      <c r="J43" s="50"/>
    </row>
    <row r="44" spans="1:14" x14ac:dyDescent="0.25">
      <c r="A44" s="1"/>
      <c r="B44" s="1"/>
      <c r="C44" s="4"/>
      <c r="D44" s="4"/>
      <c r="E44" s="4"/>
      <c r="F44" s="4"/>
      <c r="G44" s="4"/>
      <c r="H44" s="4"/>
      <c r="I44" s="4"/>
      <c r="J44" s="50"/>
    </row>
    <row r="45" spans="1:14" ht="15.75" x14ac:dyDescent="0.25">
      <c r="A45" s="38" t="s">
        <v>59</v>
      </c>
      <c r="B45" s="4"/>
      <c r="C45" s="35"/>
      <c r="D45" s="22"/>
      <c r="E45" s="22"/>
      <c r="F45" s="40" t="s">
        <v>60</v>
      </c>
      <c r="G45" s="22"/>
      <c r="H45" s="22"/>
      <c r="I45" s="4"/>
      <c r="J45" s="50"/>
    </row>
    <row r="46" spans="1:14" x14ac:dyDescent="0.25">
      <c r="A46" s="28"/>
      <c r="B46" s="8"/>
      <c r="C46" s="22"/>
      <c r="D46" s="22"/>
      <c r="E46" s="22"/>
      <c r="F46" s="23"/>
      <c r="G46" s="22"/>
      <c r="H46" s="22"/>
      <c r="I46" s="4"/>
      <c r="J46" s="50"/>
    </row>
    <row r="47" spans="1:14" x14ac:dyDescent="0.25">
      <c r="A47" s="3"/>
      <c r="B47" s="4"/>
      <c r="C47" s="22">
        <v>834</v>
      </c>
      <c r="D47" s="22">
        <v>556</v>
      </c>
      <c r="E47" s="22">
        <v>1112</v>
      </c>
      <c r="F47" s="22"/>
      <c r="G47" s="22">
        <v>1032</v>
      </c>
      <c r="H47" s="22">
        <v>688</v>
      </c>
      <c r="I47" s="4"/>
      <c r="J47" s="50"/>
    </row>
    <row r="48" spans="1:14" x14ac:dyDescent="0.25">
      <c r="A48" s="1">
        <v>0.02</v>
      </c>
      <c r="B48" s="1"/>
      <c r="C48" s="4">
        <f>C47*$A$48</f>
        <v>16.68</v>
      </c>
      <c r="D48" s="4">
        <f t="shared" ref="D48:H48" si="16">D47*$A$48</f>
        <v>11.120000000000001</v>
      </c>
      <c r="E48" s="4">
        <f t="shared" si="16"/>
        <v>22.240000000000002</v>
      </c>
      <c r="F48" s="4"/>
      <c r="G48" s="4">
        <f t="shared" si="16"/>
        <v>20.64</v>
      </c>
      <c r="H48" s="4">
        <f t="shared" si="16"/>
        <v>13.76</v>
      </c>
      <c r="I48" s="4"/>
      <c r="J48" s="50"/>
    </row>
    <row r="49" spans="1:10" x14ac:dyDescent="0.25">
      <c r="A49" s="54" t="s">
        <v>65</v>
      </c>
      <c r="B49" s="1"/>
      <c r="C49" s="27">
        <v>48512</v>
      </c>
      <c r="D49" s="27">
        <v>29580</v>
      </c>
      <c r="E49" s="27">
        <v>28578</v>
      </c>
      <c r="F49" s="4"/>
      <c r="G49" s="27">
        <v>75079</v>
      </c>
      <c r="H49" s="27">
        <v>30435</v>
      </c>
      <c r="I49" s="4"/>
      <c r="J49" s="50"/>
    </row>
    <row r="50" spans="1:10" x14ac:dyDescent="0.25">
      <c r="A50" s="49" t="s">
        <v>61</v>
      </c>
      <c r="B50" s="1"/>
      <c r="C50" s="22">
        <f>C49*C48</f>
        <v>809180.16000000003</v>
      </c>
      <c r="D50" s="22">
        <f t="shared" ref="D50:E50" si="17">D49*D48</f>
        <v>328929.60000000003</v>
      </c>
      <c r="E50" s="22">
        <f t="shared" si="17"/>
        <v>635574.72000000009</v>
      </c>
      <c r="F50" s="4"/>
      <c r="G50" s="22">
        <f t="shared" ref="G50" si="18">G49*G48</f>
        <v>1549630.56</v>
      </c>
      <c r="H50" s="22">
        <f t="shared" ref="H50" si="19">H49*H48</f>
        <v>418785.6</v>
      </c>
      <c r="I50" s="4"/>
      <c r="J50" s="50"/>
    </row>
    <row r="51" spans="1:10" x14ac:dyDescent="0.25">
      <c r="A51" s="1">
        <v>12</v>
      </c>
      <c r="B51" s="1"/>
      <c r="C51" s="4">
        <f>C50*$A$51</f>
        <v>9710161.9199999999</v>
      </c>
      <c r="D51" s="4">
        <f t="shared" ref="D51:H51" si="20">D50*$A$51</f>
        <v>3947155.2</v>
      </c>
      <c r="E51" s="4">
        <f t="shared" si="20"/>
        <v>7626896.6400000006</v>
      </c>
      <c r="F51" s="4"/>
      <c r="G51" s="4">
        <f t="shared" si="20"/>
        <v>18595566.719999999</v>
      </c>
      <c r="H51" s="4">
        <f t="shared" si="20"/>
        <v>5025427.1999999993</v>
      </c>
      <c r="I51" s="4"/>
      <c r="J51" s="50"/>
    </row>
    <row r="52" spans="1:10" x14ac:dyDescent="0.25">
      <c r="A52" s="1"/>
      <c r="B52" s="1"/>
      <c r="C52" s="4"/>
      <c r="D52" s="4"/>
      <c r="E52" s="4"/>
      <c r="F52" s="4"/>
      <c r="G52" s="4"/>
      <c r="H52" s="4"/>
      <c r="I52" s="4"/>
      <c r="J52" s="50"/>
    </row>
    <row r="53" spans="1:10" x14ac:dyDescent="0.25">
      <c r="A53" s="1"/>
      <c r="B53" s="1" t="s">
        <v>62</v>
      </c>
      <c r="C53" s="6">
        <f>SUM(C51:H51)</f>
        <v>44905207.680000007</v>
      </c>
      <c r="D53" s="4"/>
      <c r="E53" s="4"/>
      <c r="F53" s="4"/>
      <c r="G53" s="4"/>
      <c r="H53" s="4"/>
      <c r="I53" s="4"/>
      <c r="J53" s="50"/>
    </row>
    <row r="54" spans="1:10" x14ac:dyDescent="0.25">
      <c r="A54" s="1"/>
      <c r="B54" s="1" t="s">
        <v>63</v>
      </c>
      <c r="C54" s="7">
        <f>C53+C42</f>
        <v>71847890.640000001</v>
      </c>
      <c r="D54" s="4"/>
      <c r="E54" s="4"/>
      <c r="F54" s="4"/>
      <c r="G54" s="4"/>
      <c r="H54" s="4"/>
      <c r="I54" s="4"/>
      <c r="J54" s="50"/>
    </row>
    <row r="55" spans="1:10" x14ac:dyDescent="0.25">
      <c r="A55" s="1"/>
      <c r="B55" s="1"/>
      <c r="C55" s="4"/>
      <c r="D55" s="4"/>
      <c r="E55" s="4"/>
      <c r="F55" s="4"/>
      <c r="G55" s="4"/>
      <c r="H55" s="4"/>
      <c r="I55" s="4"/>
      <c r="J55" s="50"/>
    </row>
    <row r="56" spans="1:10" x14ac:dyDescent="0.25">
      <c r="A56" s="1"/>
      <c r="B56" s="1"/>
      <c r="C56" s="4"/>
      <c r="D56" s="4"/>
      <c r="E56" s="4"/>
      <c r="F56" s="4"/>
      <c r="G56" s="4"/>
      <c r="H56" s="4"/>
      <c r="I56" s="4"/>
      <c r="J56" s="50"/>
    </row>
    <row r="57" spans="1:10" x14ac:dyDescent="0.25">
      <c r="A57" s="1"/>
      <c r="B57" s="1"/>
      <c r="C57" s="4"/>
      <c r="D57" s="4"/>
      <c r="E57" s="4"/>
      <c r="F57" s="4"/>
      <c r="G57" s="4"/>
      <c r="H57" s="4"/>
      <c r="I57" s="4"/>
      <c r="J57" s="50"/>
    </row>
    <row r="58" spans="1:10" x14ac:dyDescent="0.25">
      <c r="A58" s="1"/>
      <c r="B58" s="1"/>
      <c r="C58" s="4"/>
      <c r="D58" s="4"/>
      <c r="E58" s="4"/>
      <c r="F58" s="4"/>
      <c r="G58" s="4"/>
      <c r="H58" s="4"/>
      <c r="I58" s="4"/>
      <c r="J58" s="50"/>
    </row>
    <row r="59" spans="1:10" x14ac:dyDescent="0.25">
      <c r="A59" s="1"/>
      <c r="B59" s="1"/>
      <c r="C59" s="4"/>
      <c r="D59" s="4"/>
      <c r="E59" s="4"/>
      <c r="F59" s="4"/>
      <c r="G59" s="4"/>
      <c r="H59" s="4"/>
      <c r="I59" s="4"/>
      <c r="J59" s="50"/>
    </row>
    <row r="60" spans="1:10" x14ac:dyDescent="0.25">
      <c r="A60" s="1"/>
      <c r="B60" s="1"/>
      <c r="C60" s="4"/>
      <c r="D60" s="4"/>
      <c r="E60" s="4"/>
      <c r="F60" s="4"/>
      <c r="G60" s="4"/>
      <c r="H60" s="4"/>
      <c r="I60" s="4"/>
      <c r="J60" s="50"/>
    </row>
    <row r="61" spans="1:10" x14ac:dyDescent="0.25">
      <c r="A61" s="1"/>
      <c r="B61" s="1"/>
      <c r="C61" s="4"/>
      <c r="D61" s="4"/>
      <c r="E61" s="4"/>
      <c r="F61" s="4"/>
      <c r="G61" s="4"/>
      <c r="H61" s="4"/>
      <c r="I61" s="4"/>
      <c r="J61" s="50"/>
    </row>
    <row r="62" spans="1:10" x14ac:dyDescent="0.25">
      <c r="A62" s="1"/>
      <c r="B62" s="1"/>
      <c r="C62" s="4"/>
      <c r="D62" s="4"/>
      <c r="E62" s="4"/>
      <c r="F62" s="4"/>
      <c r="G62" s="4"/>
      <c r="H62" s="4"/>
      <c r="I62" s="4"/>
      <c r="J62" s="50"/>
    </row>
    <row r="63" spans="1:10" x14ac:dyDescent="0.25">
      <c r="A63" s="1"/>
      <c r="B63" s="1"/>
      <c r="C63" s="4"/>
      <c r="D63" s="4"/>
      <c r="E63" s="4"/>
      <c r="F63" s="4"/>
      <c r="G63" s="4"/>
      <c r="H63" s="4"/>
      <c r="I63" s="4"/>
      <c r="J63" s="50"/>
    </row>
    <row r="64" spans="1:10" x14ac:dyDescent="0.25">
      <c r="A64" s="1"/>
      <c r="B64" s="1"/>
      <c r="C64" s="4"/>
      <c r="D64" s="4"/>
      <c r="E64" s="4"/>
      <c r="F64" s="4"/>
      <c r="G64" s="4"/>
      <c r="H64" s="4"/>
      <c r="I64" s="4"/>
      <c r="J64" s="50"/>
    </row>
    <row r="65" spans="1:10" x14ac:dyDescent="0.25">
      <c r="A65" s="1"/>
      <c r="B65" s="1"/>
      <c r="C65" s="4"/>
      <c r="D65" s="4"/>
      <c r="E65" s="4"/>
      <c r="F65" s="4"/>
      <c r="G65" s="4"/>
      <c r="H65" s="4"/>
      <c r="I65" s="4"/>
      <c r="J65" s="50"/>
    </row>
    <row r="66" spans="1:10" x14ac:dyDescent="0.25">
      <c r="A66" s="1"/>
      <c r="B66" s="1"/>
      <c r="C66" s="4"/>
      <c r="D66" s="4"/>
      <c r="E66" s="4"/>
      <c r="F66" s="4"/>
      <c r="G66" s="4"/>
      <c r="H66" s="4"/>
      <c r="I66" s="4"/>
      <c r="J66" s="50"/>
    </row>
    <row r="67" spans="1:10" x14ac:dyDescent="0.25">
      <c r="A67" s="1"/>
      <c r="B67" s="1"/>
      <c r="C67" s="3"/>
      <c r="D67" s="3"/>
      <c r="E67" s="3"/>
      <c r="F67" s="3"/>
      <c r="G67" s="3"/>
      <c r="H67" s="3"/>
      <c r="I67" s="3"/>
      <c r="J67" s="51"/>
    </row>
    <row r="68" spans="1:10" x14ac:dyDescent="0.25">
      <c r="C68" s="51"/>
      <c r="D68" s="51"/>
      <c r="E68" s="51"/>
      <c r="F68" s="51"/>
      <c r="G68" s="51"/>
      <c r="H68" s="51"/>
      <c r="I68" s="51"/>
      <c r="J68" s="51"/>
    </row>
    <row r="69" spans="1:10" x14ac:dyDescent="0.25">
      <c r="C69" s="51"/>
      <c r="D69" s="51"/>
      <c r="E69" s="51"/>
      <c r="F69" s="51"/>
      <c r="G69" s="51"/>
      <c r="H69" s="51"/>
      <c r="I69" s="51"/>
      <c r="J69" s="51"/>
    </row>
    <row r="70" spans="1:10" x14ac:dyDescent="0.25">
      <c r="C70" s="51"/>
      <c r="D70" s="51"/>
      <c r="E70" s="51"/>
      <c r="F70" s="51"/>
      <c r="G70" s="51"/>
      <c r="H70" s="51"/>
      <c r="I70" s="51"/>
      <c r="J70" s="51"/>
    </row>
    <row r="71" spans="1:10" x14ac:dyDescent="0.25">
      <c r="C71" s="51"/>
      <c r="D71" s="51"/>
      <c r="E71" s="51"/>
      <c r="F71" s="51"/>
      <c r="G71" s="51"/>
      <c r="H71" s="51"/>
      <c r="I71" s="51"/>
      <c r="J71" s="51"/>
    </row>
    <row r="72" spans="1:10" x14ac:dyDescent="0.25">
      <c r="C72" s="51"/>
      <c r="D72" s="51"/>
      <c r="E72" s="51"/>
      <c r="F72" s="51"/>
      <c r="G72" s="51"/>
      <c r="H72" s="51"/>
      <c r="I72" s="51"/>
      <c r="J72" s="51"/>
    </row>
    <row r="73" spans="1:10" x14ac:dyDescent="0.25">
      <c r="C73" s="51"/>
      <c r="D73" s="51"/>
      <c r="E73" s="51"/>
      <c r="F73" s="51"/>
      <c r="G73" s="51"/>
      <c r="H73" s="51"/>
      <c r="I73" s="51"/>
      <c r="J73" s="51"/>
    </row>
    <row r="74" spans="1:10" x14ac:dyDescent="0.25">
      <c r="C74" s="51"/>
      <c r="D74" s="51"/>
      <c r="E74" s="51"/>
      <c r="F74" s="51"/>
      <c r="G74" s="51"/>
      <c r="H74" s="51"/>
      <c r="I74" s="51"/>
      <c r="J74" s="51"/>
    </row>
    <row r="75" spans="1:10" x14ac:dyDescent="0.25">
      <c r="C75" s="51"/>
      <c r="D75" s="51"/>
      <c r="E75" s="51"/>
      <c r="F75" s="51"/>
      <c r="G75" s="51"/>
      <c r="H75" s="51"/>
      <c r="I75" s="51"/>
      <c r="J75" s="51"/>
    </row>
    <row r="76" spans="1:10" x14ac:dyDescent="0.25">
      <c r="C76" s="51"/>
      <c r="D76" s="51"/>
      <c r="E76" s="51"/>
      <c r="F76" s="51"/>
      <c r="G76" s="51"/>
      <c r="H76" s="51"/>
      <c r="I76" s="51"/>
      <c r="J76" s="51"/>
    </row>
    <row r="77" spans="1:10" x14ac:dyDescent="0.25">
      <c r="C77" s="51"/>
      <c r="D77" s="51"/>
      <c r="E77" s="51"/>
      <c r="F77" s="51"/>
      <c r="G77" s="51"/>
      <c r="H77" s="51"/>
      <c r="I77" s="51"/>
      <c r="J77" s="51"/>
    </row>
    <row r="78" spans="1:10" x14ac:dyDescent="0.25">
      <c r="C78" s="51"/>
      <c r="D78" s="51"/>
      <c r="E78" s="51"/>
      <c r="F78" s="51"/>
      <c r="G78" s="51"/>
      <c r="H78" s="51"/>
      <c r="I78" s="51"/>
      <c r="J78" s="51"/>
    </row>
    <row r="79" spans="1:10" x14ac:dyDescent="0.25">
      <c r="C79" s="51"/>
      <c r="D79" s="51"/>
      <c r="E79" s="51"/>
      <c r="F79" s="51"/>
      <c r="G79" s="51"/>
      <c r="H79" s="51"/>
      <c r="I79" s="51"/>
      <c r="J79" s="51"/>
    </row>
    <row r="80" spans="1:10" x14ac:dyDescent="0.25">
      <c r="C80" s="51"/>
      <c r="D80" s="51"/>
      <c r="E80" s="51"/>
      <c r="F80" s="51"/>
      <c r="G80" s="51"/>
      <c r="H80" s="51"/>
      <c r="I80" s="51"/>
      <c r="J80" s="51"/>
    </row>
    <row r="81" spans="3:10" x14ac:dyDescent="0.25">
      <c r="C81" s="51"/>
      <c r="D81" s="51"/>
      <c r="E81" s="51"/>
      <c r="F81" s="51"/>
      <c r="G81" s="51"/>
      <c r="H81" s="51"/>
      <c r="I81" s="51"/>
      <c r="J81" s="51"/>
    </row>
    <row r="82" spans="3:10" x14ac:dyDescent="0.25">
      <c r="C82" s="51"/>
      <c r="D82" s="51"/>
      <c r="E82" s="51"/>
      <c r="F82" s="51"/>
      <c r="G82" s="51"/>
      <c r="H82" s="51"/>
      <c r="I82" s="51"/>
      <c r="J82" s="51"/>
    </row>
    <row r="83" spans="3:10" x14ac:dyDescent="0.25">
      <c r="C83" s="51"/>
      <c r="D83" s="51"/>
      <c r="E83" s="51"/>
      <c r="F83" s="51"/>
      <c r="G83" s="51"/>
      <c r="H83" s="51"/>
      <c r="I83" s="51"/>
      <c r="J83" s="51"/>
    </row>
    <row r="84" spans="3:10" x14ac:dyDescent="0.25">
      <c r="C84" s="51"/>
      <c r="D84" s="51"/>
      <c r="E84" s="51"/>
      <c r="F84" s="51"/>
      <c r="G84" s="51"/>
      <c r="H84" s="51"/>
      <c r="I84" s="51"/>
      <c r="J84" s="51"/>
    </row>
    <row r="85" spans="3:10" x14ac:dyDescent="0.25">
      <c r="C85" s="51"/>
      <c r="D85" s="51"/>
      <c r="E85" s="51"/>
      <c r="F85" s="51"/>
      <c r="G85" s="51"/>
      <c r="H85" s="51"/>
      <c r="I85" s="51"/>
      <c r="J85" s="51"/>
    </row>
    <row r="86" spans="3:10" x14ac:dyDescent="0.25">
      <c r="C86" s="51"/>
      <c r="D86" s="51"/>
      <c r="E86" s="51"/>
      <c r="F86" s="51"/>
      <c r="G86" s="51"/>
      <c r="H86" s="51"/>
      <c r="I86" s="51"/>
      <c r="J86" s="51"/>
    </row>
    <row r="87" spans="3:10" x14ac:dyDescent="0.25">
      <c r="C87" s="51"/>
      <c r="D87" s="51"/>
      <c r="E87" s="51"/>
      <c r="F87" s="51"/>
      <c r="G87" s="51"/>
      <c r="H87" s="51"/>
      <c r="I87" s="51"/>
      <c r="J87" s="51"/>
    </row>
    <row r="88" spans="3:10" x14ac:dyDescent="0.25">
      <c r="C88" s="51"/>
      <c r="D88" s="51"/>
      <c r="E88" s="51"/>
      <c r="F88" s="51"/>
      <c r="G88" s="51"/>
      <c r="H88" s="51"/>
      <c r="I88" s="51"/>
      <c r="J88" s="51"/>
    </row>
    <row r="89" spans="3:10" x14ac:dyDescent="0.25">
      <c r="C89" s="51"/>
      <c r="D89" s="51"/>
      <c r="E89" s="51"/>
      <c r="F89" s="51"/>
      <c r="G89" s="51"/>
      <c r="H89" s="51"/>
      <c r="I89" s="51"/>
      <c r="J89" s="51"/>
    </row>
    <row r="90" spans="3:10" x14ac:dyDescent="0.25">
      <c r="C90" s="51"/>
      <c r="D90" s="51"/>
      <c r="E90" s="51"/>
      <c r="F90" s="51"/>
      <c r="G90" s="51"/>
      <c r="H90" s="51"/>
      <c r="I90" s="51"/>
      <c r="J90" s="51"/>
    </row>
    <row r="91" spans="3:10" x14ac:dyDescent="0.25">
      <c r="C91" s="51"/>
      <c r="D91" s="51"/>
      <c r="E91" s="51"/>
      <c r="F91" s="51"/>
      <c r="G91" s="51"/>
      <c r="H91" s="51"/>
      <c r="I91" s="51"/>
      <c r="J91" s="51"/>
    </row>
    <row r="92" spans="3:10" x14ac:dyDescent="0.25">
      <c r="C92" s="51"/>
      <c r="D92" s="51"/>
      <c r="E92" s="51"/>
      <c r="F92" s="51"/>
      <c r="G92" s="51"/>
      <c r="H92" s="51"/>
      <c r="I92" s="51"/>
      <c r="J92" s="51"/>
    </row>
    <row r="93" spans="3:10" x14ac:dyDescent="0.25">
      <c r="C93" s="51"/>
      <c r="D93" s="51"/>
      <c r="E93" s="51"/>
      <c r="F93" s="51"/>
      <c r="G93" s="51"/>
      <c r="H93" s="51"/>
      <c r="I93" s="51"/>
      <c r="J93" s="51"/>
    </row>
    <row r="94" spans="3:10" x14ac:dyDescent="0.25">
      <c r="C94" s="51"/>
      <c r="D94" s="51"/>
      <c r="E94" s="51"/>
      <c r="F94" s="51"/>
      <c r="G94" s="51"/>
      <c r="H94" s="51"/>
      <c r="I94" s="51"/>
      <c r="J94" s="51"/>
    </row>
    <row r="95" spans="3:10" x14ac:dyDescent="0.25">
      <c r="C95" s="51"/>
      <c r="D95" s="51"/>
      <c r="E95" s="51"/>
      <c r="F95" s="51"/>
      <c r="G95" s="51"/>
      <c r="H95" s="51"/>
      <c r="I95" s="51"/>
      <c r="J95" s="51"/>
    </row>
    <row r="96" spans="3:10" x14ac:dyDescent="0.25">
      <c r="C96" s="51"/>
      <c r="D96" s="51"/>
      <c r="E96" s="51"/>
      <c r="F96" s="51"/>
      <c r="G96" s="51"/>
      <c r="H96" s="51"/>
      <c r="I96" s="51"/>
      <c r="J96" s="51"/>
    </row>
    <row r="97" spans="3:10" x14ac:dyDescent="0.25">
      <c r="C97" s="51"/>
      <c r="D97" s="51"/>
      <c r="E97" s="51"/>
      <c r="F97" s="51"/>
      <c r="G97" s="51"/>
      <c r="H97" s="51"/>
      <c r="I97" s="51"/>
      <c r="J97" s="51"/>
    </row>
    <row r="98" spans="3:10" x14ac:dyDescent="0.25">
      <c r="C98" s="51"/>
      <c r="D98" s="51"/>
      <c r="E98" s="51"/>
      <c r="F98" s="51"/>
      <c r="G98" s="51"/>
      <c r="H98" s="51"/>
      <c r="I98" s="51"/>
      <c r="J98" s="51"/>
    </row>
    <row r="99" spans="3:10" x14ac:dyDescent="0.25">
      <c r="C99" s="51"/>
      <c r="D99" s="51"/>
      <c r="E99" s="51"/>
      <c r="F99" s="51"/>
      <c r="G99" s="51"/>
      <c r="H99" s="51"/>
      <c r="I99" s="51"/>
      <c r="J99" s="51"/>
    </row>
    <row r="100" spans="3:10" x14ac:dyDescent="0.25">
      <c r="C100" s="51"/>
      <c r="D100" s="51"/>
      <c r="E100" s="51"/>
      <c r="F100" s="51"/>
      <c r="G100" s="51"/>
      <c r="H100" s="51"/>
      <c r="I100" s="51"/>
      <c r="J100" s="51"/>
    </row>
    <row r="101" spans="3:10" x14ac:dyDescent="0.25">
      <c r="C101" s="51"/>
      <c r="D101" s="51"/>
      <c r="E101" s="51"/>
      <c r="F101" s="51"/>
      <c r="G101" s="51"/>
      <c r="H101" s="51"/>
      <c r="I101" s="51"/>
      <c r="J101" s="51"/>
    </row>
    <row r="102" spans="3:10" x14ac:dyDescent="0.25">
      <c r="C102" s="51"/>
      <c r="D102" s="51"/>
      <c r="E102" s="51"/>
      <c r="F102" s="51"/>
      <c r="G102" s="51"/>
      <c r="H102" s="51"/>
      <c r="I102" s="51"/>
      <c r="J102" s="51"/>
    </row>
    <row r="103" spans="3:10" x14ac:dyDescent="0.25">
      <c r="C103" s="51"/>
      <c r="D103" s="51"/>
      <c r="E103" s="51"/>
      <c r="F103" s="51"/>
      <c r="G103" s="51"/>
      <c r="H103" s="51"/>
      <c r="I103" s="51"/>
      <c r="J103" s="51"/>
    </row>
    <row r="104" spans="3:10" x14ac:dyDescent="0.25">
      <c r="C104" s="51"/>
      <c r="D104" s="51"/>
      <c r="E104" s="51"/>
      <c r="F104" s="51"/>
      <c r="G104" s="51"/>
      <c r="H104" s="51"/>
      <c r="I104" s="51"/>
      <c r="J104" s="51"/>
    </row>
    <row r="105" spans="3:10" x14ac:dyDescent="0.25">
      <c r="C105" s="51"/>
      <c r="D105" s="51"/>
      <c r="E105" s="51"/>
      <c r="F105" s="51"/>
      <c r="G105" s="51"/>
      <c r="H105" s="51"/>
      <c r="I105" s="51"/>
      <c r="J105" s="51"/>
    </row>
    <row r="106" spans="3:10" x14ac:dyDescent="0.25">
      <c r="C106" s="51"/>
      <c r="D106" s="51"/>
      <c r="E106" s="51"/>
      <c r="F106" s="51"/>
      <c r="G106" s="51"/>
      <c r="H106" s="51"/>
      <c r="I106" s="51"/>
      <c r="J106" s="51"/>
    </row>
    <row r="107" spans="3:10" x14ac:dyDescent="0.25">
      <c r="C107" s="51"/>
      <c r="D107" s="51"/>
      <c r="E107" s="51"/>
      <c r="F107" s="51"/>
      <c r="G107" s="51"/>
      <c r="H107" s="51"/>
      <c r="I107" s="51"/>
      <c r="J107" s="51"/>
    </row>
    <row r="108" spans="3:10" x14ac:dyDescent="0.25">
      <c r="C108" s="51"/>
      <c r="D108" s="51"/>
      <c r="E108" s="51"/>
      <c r="F108" s="51"/>
      <c r="G108" s="51"/>
      <c r="H108" s="51"/>
      <c r="I108" s="51"/>
      <c r="J108" s="51"/>
    </row>
    <row r="109" spans="3:10" x14ac:dyDescent="0.25">
      <c r="C109" s="51"/>
      <c r="D109" s="51"/>
      <c r="E109" s="51"/>
      <c r="F109" s="51"/>
      <c r="G109" s="51"/>
      <c r="H109" s="51"/>
      <c r="I109" s="51"/>
      <c r="J109" s="51"/>
    </row>
    <row r="110" spans="3:10" x14ac:dyDescent="0.25">
      <c r="C110" s="51"/>
      <c r="D110" s="51"/>
      <c r="E110" s="51"/>
      <c r="F110" s="51"/>
      <c r="G110" s="51"/>
      <c r="H110" s="51"/>
      <c r="I110" s="51"/>
      <c r="J110" s="51"/>
    </row>
    <row r="111" spans="3:10" x14ac:dyDescent="0.25">
      <c r="C111" s="51"/>
      <c r="D111" s="51"/>
      <c r="E111" s="51"/>
      <c r="F111" s="51"/>
      <c r="G111" s="51"/>
      <c r="H111" s="51"/>
      <c r="I111" s="51"/>
      <c r="J111" s="51"/>
    </row>
    <row r="112" spans="3:10" x14ac:dyDescent="0.25">
      <c r="C112" s="51"/>
      <c r="D112" s="51"/>
      <c r="E112" s="51"/>
      <c r="F112" s="51"/>
      <c r="G112" s="51"/>
      <c r="H112" s="51"/>
      <c r="I112" s="51"/>
      <c r="J112" s="51"/>
    </row>
    <row r="113" spans="3:10" x14ac:dyDescent="0.25">
      <c r="C113" s="51"/>
      <c r="D113" s="51"/>
      <c r="E113" s="51"/>
      <c r="F113" s="51"/>
      <c r="G113" s="51"/>
      <c r="H113" s="51"/>
      <c r="I113" s="51"/>
      <c r="J113" s="51"/>
    </row>
    <row r="114" spans="3:10" x14ac:dyDescent="0.25">
      <c r="C114" s="51"/>
      <c r="D114" s="51"/>
      <c r="E114" s="51"/>
      <c r="F114" s="51"/>
      <c r="G114" s="51"/>
      <c r="H114" s="51"/>
      <c r="I114" s="51"/>
      <c r="J114" s="51"/>
    </row>
    <row r="115" spans="3:10" x14ac:dyDescent="0.25">
      <c r="C115" s="51"/>
      <c r="D115" s="51"/>
      <c r="E115" s="51"/>
      <c r="F115" s="51"/>
      <c r="G115" s="51"/>
      <c r="H115" s="51"/>
      <c r="I115" s="51"/>
      <c r="J115" s="51"/>
    </row>
    <row r="116" spans="3:10" x14ac:dyDescent="0.25">
      <c r="C116" s="51"/>
      <c r="D116" s="51"/>
      <c r="E116" s="51"/>
      <c r="F116" s="51"/>
      <c r="G116" s="51"/>
      <c r="H116" s="51"/>
      <c r="I116" s="51"/>
      <c r="J116" s="51"/>
    </row>
    <row r="117" spans="3:10" x14ac:dyDescent="0.25">
      <c r="C117" s="51"/>
      <c r="D117" s="51"/>
      <c r="E117" s="51"/>
      <c r="F117" s="51"/>
      <c r="G117" s="51"/>
      <c r="H117" s="51"/>
      <c r="I117" s="51"/>
      <c r="J117" s="51"/>
    </row>
    <row r="118" spans="3:10" x14ac:dyDescent="0.25">
      <c r="C118" s="51"/>
      <c r="D118" s="51"/>
      <c r="E118" s="51"/>
      <c r="F118" s="51"/>
      <c r="G118" s="51"/>
      <c r="H118" s="51"/>
      <c r="I118" s="51"/>
      <c r="J118" s="51"/>
    </row>
    <row r="119" spans="3:10" x14ac:dyDescent="0.25">
      <c r="C119" s="51"/>
      <c r="D119" s="51"/>
      <c r="E119" s="51"/>
      <c r="F119" s="51"/>
      <c r="G119" s="51"/>
      <c r="H119" s="51"/>
      <c r="I119" s="51"/>
      <c r="J119" s="51"/>
    </row>
    <row r="120" spans="3:10" x14ac:dyDescent="0.25">
      <c r="C120" s="51"/>
      <c r="D120" s="51"/>
      <c r="E120" s="51"/>
      <c r="F120" s="51"/>
      <c r="G120" s="51"/>
      <c r="H120" s="51"/>
      <c r="I120" s="51"/>
      <c r="J120" s="51"/>
    </row>
    <row r="121" spans="3:10" x14ac:dyDescent="0.25">
      <c r="C121" s="51"/>
      <c r="D121" s="51"/>
      <c r="E121" s="51"/>
      <c r="F121" s="51"/>
      <c r="G121" s="51"/>
      <c r="H121" s="51"/>
      <c r="I121" s="51"/>
      <c r="J121" s="51"/>
    </row>
    <row r="122" spans="3:10" x14ac:dyDescent="0.25">
      <c r="C122" s="51"/>
      <c r="D122" s="51"/>
      <c r="E122" s="51"/>
      <c r="F122" s="51"/>
      <c r="G122" s="51"/>
      <c r="H122" s="51"/>
      <c r="I122" s="51"/>
      <c r="J122" s="51"/>
    </row>
    <row r="123" spans="3:10" x14ac:dyDescent="0.25">
      <c r="C123" s="51"/>
      <c r="D123" s="51"/>
      <c r="E123" s="51"/>
      <c r="F123" s="51"/>
      <c r="G123" s="51"/>
      <c r="H123" s="51"/>
      <c r="I123" s="51"/>
      <c r="J123" s="51"/>
    </row>
    <row r="124" spans="3:10" x14ac:dyDescent="0.25">
      <c r="C124" s="51"/>
      <c r="D124" s="51"/>
      <c r="E124" s="51"/>
      <c r="F124" s="51"/>
      <c r="G124" s="51"/>
      <c r="H124" s="51"/>
      <c r="I124" s="51"/>
      <c r="J124" s="51"/>
    </row>
    <row r="125" spans="3:10" x14ac:dyDescent="0.25">
      <c r="C125" s="51"/>
      <c r="D125" s="51"/>
      <c r="E125" s="51"/>
      <c r="F125" s="51"/>
      <c r="G125" s="51"/>
      <c r="H125" s="51"/>
      <c r="I125" s="51"/>
      <c r="J125" s="51"/>
    </row>
    <row r="126" spans="3:10" x14ac:dyDescent="0.25">
      <c r="C126" s="51"/>
      <c r="D126" s="51"/>
      <c r="E126" s="51"/>
      <c r="F126" s="51"/>
      <c r="G126" s="51"/>
      <c r="H126" s="51"/>
      <c r="I126" s="51"/>
      <c r="J126" s="51"/>
    </row>
    <row r="127" spans="3:10" x14ac:dyDescent="0.25">
      <c r="C127" s="51"/>
      <c r="D127" s="51"/>
      <c r="E127" s="51"/>
      <c r="F127" s="51"/>
      <c r="G127" s="51"/>
      <c r="H127" s="51"/>
      <c r="I127" s="51"/>
      <c r="J127" s="51"/>
    </row>
    <row r="128" spans="3:10" x14ac:dyDescent="0.25">
      <c r="C128" s="51"/>
      <c r="D128" s="51"/>
      <c r="E128" s="51"/>
      <c r="F128" s="51"/>
      <c r="G128" s="51"/>
      <c r="H128" s="51"/>
      <c r="I128" s="51"/>
      <c r="J128" s="51"/>
    </row>
    <row r="129" spans="3:10" x14ac:dyDescent="0.25">
      <c r="C129" s="46"/>
      <c r="D129" s="46"/>
      <c r="E129" s="46"/>
      <c r="F129" s="46"/>
      <c r="G129" s="46"/>
      <c r="H129" s="46"/>
      <c r="I129" s="46"/>
      <c r="J129" s="46"/>
    </row>
    <row r="130" spans="3:10" x14ac:dyDescent="0.25">
      <c r="C130" s="46"/>
      <c r="D130" s="46"/>
      <c r="E130" s="46"/>
      <c r="F130" s="46"/>
      <c r="G130" s="46"/>
      <c r="H130" s="46"/>
      <c r="I130" s="46"/>
      <c r="J130" s="46"/>
    </row>
    <row r="131" spans="3:10" x14ac:dyDescent="0.25">
      <c r="C131" s="46"/>
      <c r="D131" s="46"/>
      <c r="E131" s="46"/>
      <c r="F131" s="46"/>
      <c r="G131" s="46"/>
      <c r="H131" s="46"/>
      <c r="I131" s="46"/>
      <c r="J131" s="46"/>
    </row>
    <row r="132" spans="3:10" x14ac:dyDescent="0.25">
      <c r="C132" s="46"/>
      <c r="D132" s="46"/>
      <c r="E132" s="46"/>
      <c r="F132" s="46"/>
      <c r="G132" s="46"/>
      <c r="H132" s="46"/>
      <c r="I132" s="46"/>
      <c r="J132" s="46"/>
    </row>
    <row r="133" spans="3:10" x14ac:dyDescent="0.25">
      <c r="C133" s="46"/>
      <c r="D133" s="46"/>
      <c r="E133" s="46"/>
      <c r="F133" s="46"/>
      <c r="G133" s="46"/>
      <c r="H133" s="46"/>
      <c r="I133" s="46"/>
      <c r="J133" s="46"/>
    </row>
    <row r="134" spans="3:10" x14ac:dyDescent="0.25">
      <c r="C134" s="46"/>
      <c r="D134" s="46"/>
      <c r="E134" s="46"/>
      <c r="F134" s="46"/>
      <c r="G134" s="46"/>
      <c r="H134" s="46"/>
      <c r="I134" s="46"/>
      <c r="J134" s="46"/>
    </row>
    <row r="135" spans="3:10" x14ac:dyDescent="0.25">
      <c r="C135" s="46"/>
      <c r="D135" s="46"/>
      <c r="E135" s="46"/>
      <c r="F135" s="46"/>
      <c r="G135" s="46"/>
      <c r="H135" s="46"/>
      <c r="I135" s="46"/>
      <c r="J135" s="46"/>
    </row>
    <row r="136" spans="3:10" x14ac:dyDescent="0.25">
      <c r="C136" s="46"/>
      <c r="D136" s="46"/>
      <c r="E136" s="46"/>
      <c r="F136" s="46"/>
      <c r="G136" s="46"/>
      <c r="H136" s="46"/>
      <c r="I136" s="46"/>
      <c r="J136" s="46"/>
    </row>
    <row r="137" spans="3:10" x14ac:dyDescent="0.25">
      <c r="C137" s="46"/>
      <c r="D137" s="46"/>
      <c r="E137" s="46"/>
      <c r="F137" s="46"/>
      <c r="G137" s="46"/>
      <c r="H137" s="46"/>
      <c r="I137" s="46"/>
      <c r="J137" s="46"/>
    </row>
    <row r="138" spans="3:10" x14ac:dyDescent="0.25">
      <c r="C138" s="46"/>
      <c r="D138" s="46"/>
      <c r="E138" s="46"/>
      <c r="F138" s="46"/>
      <c r="G138" s="46"/>
      <c r="H138" s="46"/>
      <c r="I138" s="46"/>
      <c r="J138" s="46"/>
    </row>
    <row r="139" spans="3:10" x14ac:dyDescent="0.25">
      <c r="C139" s="46"/>
      <c r="D139" s="46"/>
      <c r="E139" s="46"/>
      <c r="F139" s="46"/>
      <c r="G139" s="46"/>
      <c r="H139" s="46"/>
      <c r="I139" s="46"/>
      <c r="J139" s="46"/>
    </row>
    <row r="140" spans="3:10" x14ac:dyDescent="0.25">
      <c r="C140" s="46"/>
      <c r="D140" s="46"/>
      <c r="E140" s="46"/>
      <c r="F140" s="46"/>
      <c r="G140" s="46"/>
      <c r="H140" s="46"/>
      <c r="I140" s="46"/>
      <c r="J140" s="46"/>
    </row>
    <row r="141" spans="3:10" x14ac:dyDescent="0.25">
      <c r="C141" s="46"/>
      <c r="D141" s="46"/>
      <c r="E141" s="46"/>
      <c r="F141" s="46"/>
      <c r="G141" s="46"/>
      <c r="H141" s="46"/>
      <c r="I141" s="46"/>
      <c r="J141" s="46"/>
    </row>
    <row r="142" spans="3:10" x14ac:dyDescent="0.25">
      <c r="C142" s="46"/>
      <c r="D142" s="46"/>
      <c r="E142" s="46"/>
      <c r="F142" s="46"/>
      <c r="G142" s="46"/>
      <c r="H142" s="46"/>
      <c r="I142" s="46"/>
      <c r="J142" s="4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Vermander Jan</dc:creator>
  <cp:lastModifiedBy>Ameye Mattijs</cp:lastModifiedBy>
  <cp:lastPrinted>2016-05-19T11:57:19Z</cp:lastPrinted>
  <dcterms:created xsi:type="dcterms:W3CDTF">2016-04-18T09:15:48Z</dcterms:created>
  <dcterms:modified xsi:type="dcterms:W3CDTF">2017-12-13T10:23:02Z</dcterms:modified>
</cp:coreProperties>
</file>